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<sst xmlns="http://schemas.openxmlformats.org/spreadsheetml/2006/main" count="113" uniqueCount="113">
  <si>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</si>
  <si>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</si>
  <si>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TARTE TATIN (FEUILLETAGE MAISON)</t>
  </si>
  <si>
    <t>Code</t>
  </si>
  <si>
    <t>GRO_CDC_253A</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</si>
  <si>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</si>
  <si>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</si>
  <si>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</si>
  <si>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</si>
  <si>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</si>
  <si>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</si>
  <si>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</si>
  <si>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</si>
  <si>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</si>
  <si>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</si>
  <si>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</si>
  <si>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</si>
  <si>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</si>
  <si>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</si>
  <si>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</si>
  <si>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12:59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</si>
  <si>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</si>
  <si>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</si>
  <si>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</si>
  <si>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</si>
  <si>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</si>
  <si>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</si>
  <si>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</si>
  <si>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</si>
  <si>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</si>
  <si>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</si>
  <si>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</si>
  <si>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</si>
  <si>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</si>
  <si>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</si>
  <si>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</si>
  <si>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</si>
  <si>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</si>
  <si>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</si>
  <si>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FAR-T55</t>
  </si>
  <si>
    <t>Farine de blé T55</t>
  </si>
  <si>
    <t>Farines de blé</t>
  </si>
  <si>
    <t>kg</t>
  </si>
  <si>
    <t>GLU-DE40</t>
  </si>
  <si>
    <t>Glucose DE40 sirop standard</t>
  </si>
  <si>
    <t>Glucoses et sucres techniques</t>
  </si>
  <si>
    <t>BEU-DOUX</t>
  </si>
  <si>
    <t>Beurre doux 82% MG plaquette</t>
  </si>
  <si>
    <t>Beurres et margarines</t>
  </si>
  <si>
    <t>MARG-FEUILLETAGE</t>
  </si>
  <si>
    <t>Margarine de feuilletage 80% MG</t>
  </si>
  <si>
    <t>RNM57226098</t>
  </si>
  <si>
    <t>POMME Golden France cat.I 170/220g plateau 2rg</t>
  </si>
  <si>
    <t>Légumes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</si>
  <si>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</si>
  <si>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</si>
  <si>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</si>
  <si>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</si>
  <si>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</si>
  <si>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</si>
  <si>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</si>
  <si>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</si>
  <si>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</si>
  <si>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</si>
  <si>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</si>
  <si>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</si>
  <si>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</si>
  <si>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PÂTE FEUILLETÉE (FEUILLETAGE RAPIDE)</t>
  </si>
  <si>
    <t>Pâtes de base cuisine</t>
  </si>
  <si>
    <t xml:space="preserve">        ↳ Farine de blé T55</t>
  </si>
  <si>
    <t>matiere</t>
  </si>
  <si>
    <t xml:space="preserve">        ↳ Margarine de feuilletage 80% MG</t>
  </si>
  <si>
    <t xml:space="preserve">        ↳ Eau (robinet - moy. France 2026)</t>
  </si>
  <si>
    <t xml:space="preserve">        ↳ Sel fin de cuisine</t>
  </si>
  <si>
    <t xml:space="preserve">    ↳ POMME Golden France cat.I 170/220g plateau 2rg</t>
  </si>
  <si>
    <t xml:space="preserve">    ↳ CARAMEL LIQUIDE</t>
  </si>
  <si>
    <t>Sauces collectivité</t>
  </si>
  <si>
    <t xml:space="preserve">        ↳ Sucre blanc cristal sac 25 kg</t>
  </si>
  <si>
    <t xml:space="preserve">        ↳ Glucose DE40 sirop standard</t>
  </si>
  <si>
    <t xml:space="preserve">    ↳ Beurre doux 82% MG plaquette</t>
  </si>
  <si>
    <t xml:space="preserve">    ↳ Jus citron pulco (L)</t>
  </si>
  <si>
    <t>Conversions fruits frais (P→K)</t>
  </si>
  <si>
    <t xml:space="preserve">        ↳ Jus de citron type pulco 70cl</t>
  </si>
  <si>
    <t>Recette</t>
  </si>
  <si>
    <t>#</t>
  </si>
  <si>
    <t>Verbe</t>
  </si>
  <si>
    <t>Étape</t>
  </si>
  <si>
    <t>Précision technique</t>
  </si>
  <si>
    <t>Durée</t>
  </si>
  <si>
    <t>Cuire — Préchauffer en chaleur sèche à + 180 °C ; étager et cuire 25 à 30 minutes ; vérifier.</t>
  </si>
  <si>
    <t>Servir — À la spatule carrée, dresser les parts pré-découpées à l'assiette ; entourer d'un peu de fond de cuisson caramélisé.</t>
  </si>
  <si>
    <t>PÂTE FEUILLETÉE (FEUILLETAGE RAPIDE)</t>
  </si>
  <si>
    <t>Cuisson du feuilletage — La cuisson s'effectue dans un four chauffé sur la position chaleur sèche à +190/200°C, clé fermée.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</si>
  <si>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</si>
  <si>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</si>
  <si>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</si>
  <si>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TARTE TATIN (FEUILLETAGE MAISON)</t>
  </si>
  <si>
    <t>TARTE TATIN (FEUILLETAGE MAISON)  GRO_CDC_253A</t>
  </si>
  <si>
    <t>1.</t>
  </si>
  <si>
    <t>2.</t>
  </si>
  <si>
    <t xml:space="preserve">    PÂTE FEUILLETÉE (FEUILLETAGE RAPIDE)</t>
  </si>
  <si>
    <t xml:space="preserve">    CARAMEL LIQUIDE</t>
  </si>
  <si>
    <t xml:space="preserve">    Jus citron pulco (L) (conv.)</t>
  </si>
  <si>
    <t>3.</t>
  </si>
  <si>
    <t>4.</t>
  </si>
  <si>
    <t>5.</t>
  </si>
  <si>
    <t>↳ PÂTE FEUILLETÉE (FEUILLETAGE RAPIDE)  GRO_CDC_215</t>
  </si>
  <si>
    <t xml:space="preserve">    Eau (robinet - moy. France 2026)</t>
  </si>
  <si>
    <t>6.</t>
  </si>
  <si>
    <t>7.</t>
  </si>
  <si>
    <t>8.</t>
  </si>
  <si>
    <t>9.</t>
  </si>
  <si>
    <t>↳ CARAMEL LIQUIDE  GRO_CDC_226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</si>
</sst>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27.476516391602</v>
      </c>
    </row>
    <row r="12">
      <c r="A12" t="s" s="3">
        <v>16</v>
      </c>
      <c r="B12" s="4">
        <v>0.27476516391602</v>
      </c>
    </row>
    <row r="13">
      <c r="A13"/>
      <c r="B13"/>
    </row>
    <row r="14">
      <c r="A14" t="s" s="5">
        <v>17</v>
      </c>
      <c r="B14" t="s" s="5">
        <v>14</v>
      </c>
    </row>
    <row r="15">
      <c r="A15" t="s" s="5">
        <v>18</v>
      </c>
      <c r="B15" s="6">
        <v>27.476516391602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2.168321</v>
      </c>
      <c r="E7" s="11">
        <f>D7*$B$2</f>
        <v>2.168321</v>
      </c>
      <c r="F7" t="s">
        <v>34</v>
      </c>
      <c r="G7" s="4">
        <f>E7*0.0043000004</f>
        <v>0.009324</v>
      </c>
    </row>
    <row r="8">
      <c r="A8" t="s">
        <v>35</v>
      </c>
      <c r="B8" t="s">
        <v>36</v>
      </c>
      <c r="C8" t="s">
        <v>37</v>
      </c>
      <c r="D8" s="9">
        <v>0.266667</v>
      </c>
      <c r="E8" s="11">
        <f>D8*$B$2</f>
        <v>0.266667</v>
      </c>
      <c r="F8" t="s">
        <v>38</v>
      </c>
      <c r="G8" s="4">
        <f>E8*8.1571326607</f>
        <v>2.175238</v>
      </c>
    </row>
    <row r="9">
      <c r="A9" t="s">
        <v>39</v>
      </c>
      <c r="B9" t="s">
        <v>40</v>
      </c>
      <c r="C9" t="s">
        <v>41</v>
      </c>
      <c r="D9" s="9">
        <v>1.7075</v>
      </c>
      <c r="E9" s="11">
        <f>D9*$B$2</f>
        <v>1.7075</v>
      </c>
      <c r="F9" t="s">
        <v>42</v>
      </c>
      <c r="G9" s="4">
        <f>E9*0.56</f>
        <v>0.9562</v>
      </c>
    </row>
    <row r="10">
      <c r="A10" t="s">
        <v>43</v>
      </c>
      <c r="B10" t="s">
        <v>44</v>
      </c>
      <c r="C10" t="s">
        <v>45</v>
      </c>
      <c r="D10" s="9">
        <v>0.151515</v>
      </c>
      <c r="E10" s="11">
        <f>D10*$B$2</f>
        <v>0.151515</v>
      </c>
      <c r="F10" t="s">
        <v>42</v>
      </c>
      <c r="G10" s="4">
        <f>E10*1.8000018</f>
        <v>0.272727</v>
      </c>
    </row>
    <row r="11">
      <c r="A11" t="s">
        <v>46</v>
      </c>
      <c r="B11" t="s">
        <v>47</v>
      </c>
      <c r="C11" t="s">
        <v>48</v>
      </c>
      <c r="D11" s="9">
        <v>1</v>
      </c>
      <c r="E11" s="11">
        <f>D11*$B$2</f>
        <v>1</v>
      </c>
      <c r="F11" t="s">
        <v>42</v>
      </c>
      <c r="G11" s="4">
        <f>E11*5.2</f>
        <v>5.2</v>
      </c>
    </row>
    <row r="12">
      <c r="A12" t="s">
        <v>49</v>
      </c>
      <c r="B12" t="s">
        <v>50</v>
      </c>
      <c r="C12" t="s">
        <v>48</v>
      </c>
      <c r="D12" s="9">
        <v>1.2977</v>
      </c>
      <c r="E12" s="11">
        <f>D12*$B$2</f>
        <v>1.2977</v>
      </c>
      <c r="F12" t="s">
        <v>42</v>
      </c>
      <c r="G12" s="4">
        <f>E12*3.8</f>
        <v>4.93126</v>
      </c>
    </row>
    <row r="13">
      <c r="A13" t="s">
        <v>51</v>
      </c>
      <c r="B13" t="s">
        <v>52</v>
      </c>
      <c r="C13" t="s">
        <v>53</v>
      </c>
      <c r="D13" s="9">
        <v>9.75</v>
      </c>
      <c r="E13" s="11">
        <f>D13*$B$2</f>
        <v>9.75</v>
      </c>
      <c r="F13" t="s">
        <v>42</v>
      </c>
      <c r="G13" s="4">
        <f>E13*1.3</f>
        <v>12.675</v>
      </c>
    </row>
    <row r="14">
      <c r="A14" t="s">
        <v>54</v>
      </c>
      <c r="B14" t="s">
        <v>55</v>
      </c>
      <c r="C14" t="s">
        <v>56</v>
      </c>
      <c r="D14" s="9">
        <v>0.04098</v>
      </c>
      <c r="E14" s="11">
        <f>D14*$B$2</f>
        <v>0.04098</v>
      </c>
      <c r="F14" t="s">
        <v>42</v>
      </c>
      <c r="G14" s="4">
        <f>E14*0.35</f>
        <v>0.014343</v>
      </c>
    </row>
    <row r="15">
      <c r="A15" t="s">
        <v>57</v>
      </c>
      <c r="B15" t="s">
        <v>58</v>
      </c>
      <c r="C15" t="s">
        <v>59</v>
      </c>
      <c r="D15" s="9">
        <v>1.515152</v>
      </c>
      <c r="E15" s="11">
        <f>D15*$B$2</f>
        <v>1.515152</v>
      </c>
      <c r="F15" t="s">
        <v>42</v>
      </c>
      <c r="G15" s="4">
        <f>E15*0.8199997376</f>
        <v>1.242424</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65</v>
      </c>
      <c r="D3" s="11">
        <v>68.3</v>
      </c>
      <c r="E3" t="s">
        <v>24</v>
      </c>
      <c r="F3" t="s">
        <v>68</v>
      </c>
    </row>
    <row r="4">
      <c r="A4">
        <v>2</v>
      </c>
      <c r="B4" t="s">
        <v>69</v>
      </c>
      <c r="C4" t="s">
        <v>70</v>
      </c>
      <c r="D4" s="11">
        <v>1.708</v>
      </c>
      <c r="E4" t="s">
        <v>42</v>
      </c>
      <c r="F4" t="s">
        <v>41</v>
      </c>
    </row>
    <row r="5">
      <c r="A5">
        <v>2</v>
      </c>
      <c r="B5" t="s">
        <v>71</v>
      </c>
      <c r="C5" t="s">
        <v>70</v>
      </c>
      <c r="D5" s="11">
        <v>1.298</v>
      </c>
      <c r="E5" t="s">
        <v>42</v>
      </c>
      <c r="F5" t="s">
        <v>48</v>
      </c>
    </row>
    <row r="6">
      <c r="A6">
        <v>2</v>
      </c>
      <c r="B6" t="s">
        <v>72</v>
      </c>
      <c r="C6" t="s">
        <v>70</v>
      </c>
      <c r="D6" s="11">
        <v>0.956</v>
      </c>
      <c r="E6" t="s">
        <v>34</v>
      </c>
      <c r="F6" t="s">
        <v>33</v>
      </c>
    </row>
    <row r="7">
      <c r="A7">
        <v>2</v>
      </c>
      <c r="B7" t="s">
        <v>73</v>
      </c>
      <c r="C7" t="s">
        <v>70</v>
      </c>
      <c r="D7" s="11">
        <v>0.041</v>
      </c>
      <c r="E7" t="s">
        <v>42</v>
      </c>
      <c r="F7" t="s">
        <v>56</v>
      </c>
    </row>
    <row r="8">
      <c r="A8">
        <v>1</v>
      </c>
      <c r="B8" t="s">
        <v>74</v>
      </c>
      <c r="C8" t="s">
        <v>70</v>
      </c>
      <c r="D8" s="11">
        <v>9.75</v>
      </c>
      <c r="E8" t="s">
        <v>42</v>
      </c>
      <c r="F8" t="s">
        <v>53</v>
      </c>
    </row>
    <row r="9">
      <c r="A9">
        <v>1</v>
      </c>
      <c r="B9" t="s">
        <v>75</v>
      </c>
      <c r="C9" t="s">
        <v>65</v>
      </c>
      <c r="D9" s="11">
        <v>2</v>
      </c>
      <c r="E9" t="s">
        <v>34</v>
      </c>
      <c r="F9" t="s">
        <v>76</v>
      </c>
    </row>
    <row r="10">
      <c r="A10">
        <v>2</v>
      </c>
      <c r="B10" t="s">
        <v>77</v>
      </c>
      <c r="C10" t="s">
        <v>70</v>
      </c>
      <c r="D10" s="11">
        <v>1.515</v>
      </c>
      <c r="E10" t="s">
        <v>42</v>
      </c>
      <c r="F10" t="s">
        <v>59</v>
      </c>
    </row>
    <row r="11">
      <c r="A11">
        <v>2</v>
      </c>
      <c r="B11" t="s">
        <v>78</v>
      </c>
      <c r="C11" t="s">
        <v>70</v>
      </c>
      <c r="D11" s="11">
        <v>0.152</v>
      </c>
      <c r="E11" t="s">
        <v>42</v>
      </c>
      <c r="F11" t="s">
        <v>45</v>
      </c>
    </row>
    <row r="12">
      <c r="A12">
        <v>2</v>
      </c>
      <c r="B12" t="s">
        <v>72</v>
      </c>
      <c r="C12" t="s">
        <v>70</v>
      </c>
      <c r="D12" s="11">
        <v>0.606</v>
      </c>
      <c r="E12" t="s">
        <v>34</v>
      </c>
      <c r="F12" t="s">
        <v>33</v>
      </c>
    </row>
    <row r="13">
      <c r="A13">
        <v>2</v>
      </c>
      <c r="B13" t="s">
        <v>72</v>
      </c>
      <c r="C13" t="s">
        <v>70</v>
      </c>
      <c r="D13" s="11">
        <v>0.606</v>
      </c>
      <c r="E13" t="s">
        <v>34</v>
      </c>
      <c r="F13" t="s">
        <v>33</v>
      </c>
    </row>
    <row r="14">
      <c r="A14">
        <v>1</v>
      </c>
      <c r="B14" t="s">
        <v>79</v>
      </c>
      <c r="C14" t="s">
        <v>70</v>
      </c>
      <c r="D14" s="11">
        <v>1</v>
      </c>
      <c r="E14" t="s">
        <v>42</v>
      </c>
      <c r="F14" t="s">
        <v>48</v>
      </c>
    </row>
    <row r="15">
      <c r="A15">
        <v>1</v>
      </c>
      <c r="B15" t="s">
        <v>80</v>
      </c>
      <c r="C15" t="s">
        <v>65</v>
      </c>
      <c r="D15" s="11">
        <v>0.2</v>
      </c>
      <c r="E15" t="s">
        <v>34</v>
      </c>
      <c r="F15" t="s">
        <v>81</v>
      </c>
    </row>
    <row r="16">
      <c r="A16">
        <v>2</v>
      </c>
      <c r="B16" t="s">
        <v>82</v>
      </c>
      <c r="C16" t="s">
        <v>70</v>
      </c>
      <c r="D16" s="11">
        <v>0.267</v>
      </c>
      <c r="E16" t="s">
        <v>38</v>
      </c>
      <c r="F1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t>
        </is>
      </c>
      <c r="E3" t="s" s="13"/>
      <c r="F3"/>
    </row>
    <row r="4">
      <c r="A4" t="s">
        <v>2</v>
      </c>
      <c r="B4">
        <v>3</v>
      </c>
      <c r="C4"/>
      <c r="D4" t="inlineStr" s="13">
        <is>
          <t>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t>
        </is>
      </c>
      <c r="E4" t="s" s="13"/>
      <c r="F4"/>
    </row>
    <row r="5">
      <c r="A5" t="s">
        <v>2</v>
      </c>
      <c r="B5">
        <v>4</v>
      </c>
      <c r="C5"/>
      <c r="D5" t="s" s="13">
        <v>89</v>
      </c>
      <c r="E5" t="s" s="13"/>
      <c r="F5"/>
    </row>
    <row r="6">
      <c r="A6" t="s">
        <v>2</v>
      </c>
      <c r="B6">
        <v>5</v>
      </c>
      <c r="C6"/>
      <c r="D6" t="s" s="13">
        <v>90</v>
      </c>
      <c r="E6" t="s" s="13"/>
      <c r="F6"/>
    </row>
    <row r="7">
      <c r="A7" t="s">
        <v>91</v>
      </c>
      <c r="B7">
        <v>1</v>
      </c>
      <c r="C7"/>
      <c r="D7" t="inlineStr" s="13">
        <is>
          <t>Mise en place du poste de travail — Vérifier les D.L.C., peser les denrées, sélectionner le matériel nécessaire. Laver et désinfecter le matériel et le poste de travail en suivant les protocoles.</t>
        </is>
      </c>
      <c r="E7" t="s" s="13"/>
      <c r="F7"/>
    </row>
    <row r="8">
      <c r="A8" t="s">
        <v>91</v>
      </c>
      <c r="B8">
        <v>2</v>
      </c>
      <c r="C8"/>
      <c r="D8" t="inlineStr" s="13">
        <is>
          <t>Préparations préliminaires — Couper la margarine en gros cubes de 2cm de côté. Réserver au froid en attente d'utilisation. Dans une calotte, faire dissoudre le sel fin dans un peu d'eau. Tamiser la farine.</t>
        </is>
      </c>
      <c r="E8" t="s" s="13"/>
      <c r="F8"/>
    </row>
    <row r="9">
      <c r="A9" t="s">
        <v>91</v>
      </c>
      <c r="B9">
        <v>3</v>
      </c>
      <c r="C9"/>
      <c r="D9" t="inlineStr" s="13">
        <is>
          <t>Confectionner la pâte feuilletée rapide (faire la détrempe) — Dans la cuve du batteur, mettre la farine, le sel fin. Au crochet, en première vitesse, mélanger la farine et le sel fin, puis hydrater la pâte en faisant couler l'eau en petit filet.</t>
        </is>
      </c>
      <c r="E9" t="s" s="13"/>
      <c r="F9"/>
    </row>
    <row r="10">
      <c r="A10" t="s">
        <v>91</v>
      </c>
      <c r="B10">
        <v>4</v>
      </c>
      <c r="C10"/>
      <c r="D10" t="inlineStr" s="13">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10" t="s" s="13"/>
      <c r="F10"/>
    </row>
    <row r="11">
      <c r="A11" t="s">
        <v>91</v>
      </c>
      <c r="B11">
        <v>5</v>
      </c>
      <c r="C11"/>
      <c r="D11" t="inlineStr" s="13">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11" t="s" s="13"/>
      <c r="F11"/>
    </row>
    <row r="12">
      <c r="A12" t="s">
        <v>91</v>
      </c>
      <c r="B12">
        <v>6</v>
      </c>
      <c r="C12"/>
      <c r="D12" t="inlineStr" s="13">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12" t="s" s="13"/>
      <c r="F12"/>
    </row>
    <row r="13">
      <c r="A13" t="s">
        <v>91</v>
      </c>
      <c r="B13">
        <v>7</v>
      </c>
      <c r="C13"/>
      <c r="D13" t="inlineStr" s="13">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13" t="s" s="13"/>
      <c r="F13"/>
    </row>
    <row r="14">
      <c r="A14" t="s">
        <v>91</v>
      </c>
      <c r="B14">
        <v>8</v>
      </c>
      <c r="C14"/>
      <c r="D14" t="inlineStr" s="13">
        <is>
          <t>Façonner la pâte feuilletée — Détailler et façonner la pâte suivant le type de pâtisserie à réaliser, avec une épaisseur en général de 2,5mm. Stocker au froid la réalisation et donner un temps de repos de 45 à 60 minutes avant la cuisson.</t>
        </is>
      </c>
      <c r="E14" t="s" s="13"/>
      <c r="F14"/>
    </row>
    <row r="15">
      <c r="A15" t="s">
        <v>91</v>
      </c>
      <c r="B15">
        <v>9</v>
      </c>
      <c r="C15"/>
      <c r="D15" t="s" s="13">
        <v>92</v>
      </c>
      <c r="E15" t="s" s="13"/>
      <c r="F15"/>
    </row>
    <row r="16">
      <c r="A16" t="s">
        <v>93</v>
      </c>
      <c r="B16">
        <v>1</v>
      </c>
      <c r="C16"/>
      <c r="D16" t="inlineStr" s="13">
        <is>
          <t>Mise en place du poste de travail — Vérifier les D.L.C., peser les denrées, sélectionner le matériel nécessaire. Laver et désinfecter le matériel et le poste de travail en suivant les protocoles.</t>
        </is>
      </c>
      <c r="E16" t="s" s="13"/>
      <c r="F16"/>
    </row>
    <row r="17">
      <c r="A17" t="s">
        <v>93</v>
      </c>
      <c r="B17">
        <v>2</v>
      </c>
      <c r="C17"/>
      <c r="D17" t="s" s="13">
        <v>94</v>
      </c>
      <c r="E17" t="s" s="13"/>
      <c r="F17"/>
    </row>
    <row r="18">
      <c r="A18" t="s">
        <v>93</v>
      </c>
      <c r="B18">
        <v>3</v>
      </c>
      <c r="C18"/>
      <c r="D18"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8" t="s" s="13"/>
      <c r="F18"/>
    </row>
    <row r="19">
      <c r="A19" t="s">
        <v>93</v>
      </c>
      <c r="B19">
        <v>4</v>
      </c>
      <c r="C19"/>
      <c r="D19" t="inlineStr" s="13">
        <is>
          <t>Décuire le caramel — Ajouter progressivement le litre d'eau tiède au caramel. Faire attention aux éclaboussures. Le caramel peut se solidifier en partie au contact de l'eau. Reporter à ébullition pour le liquéfier.</t>
        </is>
      </c>
      <c r="E19" t="s" s="13"/>
      <c r="F19"/>
    </row>
    <row r="20">
      <c r="A20" t="s">
        <v>93</v>
      </c>
      <c r="B20">
        <v>5</v>
      </c>
      <c r="C20"/>
      <c r="D20" t="inlineStr" s="13">
        <is>
          <t>Terminer la préparation — Verser le caramel liquide dans un récipient de stockage. Filmer, indiquer la date de fabrication. Laisser refroidir et stocker au froid. Au froid, le caramel peut s'épaissir : le dégourdir au bain-marie avant utilisation.</t>
        </is>
      </c>
      <c r="E20" t="s" s="13"/>
      <c r="F20"/>
    </row>
    <row r="21">
      <c r="A21" t="s">
        <v>93</v>
      </c>
      <c r="B21">
        <v>6</v>
      </c>
      <c r="C21"/>
      <c r="D21" t="s" s="13">
        <v>95</v>
      </c>
      <c r="E21" t="s" s="13"/>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96</v>
      </c>
      <c r="B1"/>
      <c r="C1"/>
      <c r="D1"/>
    </row>
    <row r="2">
      <c r="A2" t="str" s="14">
        <f>"GRO_CDC_253A · GRO.DESSERTS · référence : "&amp;Besoins!B3&amp;" "&amp;Besoins!C3&amp;" · multiplicateur réglable sur la feuille ""Besoins"""</f>
        <v>GRO_CDC_253A · GRO.DESSERTS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v>
      </c>
      <c r="C6"/>
      <c r="D6"/>
    </row>
    <row r="7">
      <c r="A7"/>
      <c r="B7" t="s">
        <v>100</v>
      </c>
      <c r="C7" s="11">
        <f>'Besoins'!$B$2*68.3</f>
        <v>68.3</v>
      </c>
      <c r="D7" t="s">
        <v>24</v>
      </c>
    </row>
    <row r="8">
      <c r="A8"/>
      <c r="B8" t="str">
        <f>Besoins!B13</f>
        <v>POMME Golden France cat.I 170/220g plateau 2rg</v>
      </c>
      <c r="C8" s="11">
        <f>Besoins!E13</f>
        <v>9.75</v>
      </c>
      <c r="D8" t="str">
        <f>Besoins!F13</f>
        <v>kg</v>
      </c>
    </row>
    <row r="9">
      <c r="A9"/>
      <c r="B9" t="s">
        <v>101</v>
      </c>
      <c r="C9" s="11">
        <f>'Besoins'!$B$2*2</f>
        <v>2</v>
      </c>
      <c r="D9" t="s">
        <v>34</v>
      </c>
    </row>
    <row r="10">
      <c r="A10"/>
      <c r="B10" t="str">
        <f>Besoins!B11</f>
        <v>Beurre doux 82% MG plaquette</v>
      </c>
      <c r="C10" s="11">
        <f>Besoins!E11</f>
        <v>1</v>
      </c>
      <c r="D10" t="str">
        <f>Besoins!F11</f>
        <v>kg</v>
      </c>
    </row>
    <row r="11">
      <c r="A11"/>
      <c r="B11" t="s">
        <v>102</v>
      </c>
      <c r="C11" s="11">
        <f>'Besoins'!$B$2*0.2</f>
        <v>0.2</v>
      </c>
      <c r="D11" t="s">
        <v>34</v>
      </c>
    </row>
    <row r="12">
      <c r="A12" t="s" s="16">
        <v>103</v>
      </c>
      <c r="B12" t="str" s="13">
        <f>Procedure!D4</f>
        <v>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v>
      </c>
      <c r="C12"/>
      <c r="D12"/>
    </row>
    <row r="13">
      <c r="A13" t="s" s="16">
        <v>104</v>
      </c>
      <c r="B13" t="str" s="13">
        <f>Procedure!D5</f>
        <v>Cuire — Préchauffer en chaleur sèche à + 180 °C ; étager et cuire 25 à 30 minutes ; vérifier.</v>
      </c>
      <c r="C13"/>
      <c r="D13"/>
    </row>
    <row r="14">
      <c r="A14" t="s" s="16">
        <v>105</v>
      </c>
      <c r="B14" t="str" s="13">
        <f>Procedure!D6</f>
        <v>Servir — À la spatule carrée, dresser les parts pré-découpées à l'assiette ; entourer d'un peu de fond de cuisson caramélisé.</v>
      </c>
      <c r="C14"/>
      <c r="D14"/>
    </row>
    <row r="15">
      <c r="A15"/>
      <c r="B15"/>
      <c r="C15"/>
      <c r="D15"/>
    </row>
    <row r="16">
      <c r="A16" t="s" s="15">
        <v>106</v>
      </c>
      <c r="B16"/>
      <c r="C16"/>
      <c r="D16"/>
    </row>
    <row r="17">
      <c r="A17" t="s" s="16">
        <v>98</v>
      </c>
      <c r="B17" t="str" s="13">
        <f>Procedure!D7</f>
        <v>Mise en place du poste de travail — Vérifier les D.L.C., peser les denrées, sélectionner le matériel nécessaire. Laver et désinfecter le matériel et le poste de travail en suivant les protocoles.</v>
      </c>
      <c r="C17"/>
      <c r="D17"/>
    </row>
    <row r="18">
      <c r="A18" t="s" s="16">
        <v>99</v>
      </c>
      <c r="B18" t="str" s="13">
        <f>Procedure!D8</f>
        <v>Préparations préliminaires — Couper la margarine en gros cubes de 2cm de côté. Réserver au froid en attente d'utilisation. Dans une calotte, faire dissoudre le sel fin dans un peu d'eau. Tamiser la farine.</v>
      </c>
      <c r="C18"/>
      <c r="D18"/>
    </row>
    <row r="19">
      <c r="A19"/>
      <c r="B19" t="s">
        <v>107</v>
      </c>
      <c r="C19" s="11">
        <f>'Besoins'!$B$2*0.9562</f>
        <v>0.9562</v>
      </c>
      <c r="D19" t="s">
        <v>34</v>
      </c>
    </row>
    <row r="20">
      <c r="A20" t="s" s="16">
        <v>103</v>
      </c>
      <c r="B20" t="str" s="13">
        <f>Procedure!D9</f>
        <v>Confectionner la pâte feuilletée rapide (faire la détrempe) — Dans la cuve du batteur, mettre la farine, le sel fin. Au crochet, en première vitesse, mélanger la farine et le sel fin, puis hydrater la pâte en faisant couler l'eau en petit filet.</v>
      </c>
      <c r="C20"/>
      <c r="D20"/>
    </row>
    <row r="21">
      <c r="A21"/>
      <c r="B21" t="str">
        <f>Besoins!B9</f>
        <v>Farine de blé T55</v>
      </c>
      <c r="C21" s="11">
        <f>Besoins!E9</f>
        <v>1.7075</v>
      </c>
      <c r="D21" t="str">
        <f>Besoins!F9</f>
        <v>kg</v>
      </c>
    </row>
    <row r="22">
      <c r="A22"/>
      <c r="B22" t="str">
        <f>Besoins!B12</f>
        <v>Margarine de feuilletage 80% MG</v>
      </c>
      <c r="C22" s="11">
        <f>Besoins!E12</f>
        <v>1.2977</v>
      </c>
      <c r="D22" t="str">
        <f>Besoins!F12</f>
        <v>kg</v>
      </c>
    </row>
    <row r="23">
      <c r="A23"/>
      <c r="B23" t="s">
        <v>107</v>
      </c>
      <c r="C23" s="11">
        <f>'Besoins'!$B$2*0.9562</f>
        <v>0.9562</v>
      </c>
      <c r="D23" t="s">
        <v>34</v>
      </c>
    </row>
    <row r="24">
      <c r="A24"/>
      <c r="B24" t="str">
        <f>Besoins!B14</f>
        <v>Sel fin de cuisine</v>
      </c>
      <c r="C24" s="11">
        <f>Besoins!E14</f>
        <v>0.04098</v>
      </c>
      <c r="D24" t="str">
        <f>Besoins!F14</f>
        <v>kg</v>
      </c>
    </row>
    <row r="25">
      <c r="A25" t="s" s="16">
        <v>104</v>
      </c>
      <c r="B25" t="str" s="13">
        <f>Procedure!D10</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25"/>
      <c r="D25"/>
    </row>
    <row r="26">
      <c r="A26"/>
      <c r="B26" t="str">
        <f>Besoins!B12</f>
        <v>Margarine de feuilletage 80% MG</v>
      </c>
      <c r="C26" s="11">
        <f>Besoins!E12</f>
        <v>1.2977</v>
      </c>
      <c r="D26" t="str">
        <f>Besoins!F12</f>
        <v>kg</v>
      </c>
    </row>
    <row r="27">
      <c r="A27" t="s" s="16">
        <v>105</v>
      </c>
      <c r="B27" t="str" s="13">
        <f>Procedure!D11</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27"/>
      <c r="D27"/>
    </row>
    <row r="28">
      <c r="A28" t="s" s="16">
        <v>108</v>
      </c>
      <c r="B28" t="str" s="13">
        <f>Procedure!D12</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28"/>
      <c r="D28"/>
    </row>
    <row r="29">
      <c r="A29" t="s" s="16">
        <v>109</v>
      </c>
      <c r="B29" t="str" s="13">
        <f>Procedure!D13</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29"/>
      <c r="D29"/>
    </row>
    <row r="30">
      <c r="A30" t="s" s="16">
        <v>110</v>
      </c>
      <c r="B30" t="str" s="13">
        <f>Procedure!D14</f>
        <v>Façonner la pâte feuilletée — Détailler et façonner la pâte suivant le type de pâtisserie à réaliser, avec une épaisseur en général de 2,5mm. Stocker au froid la réalisation et donner un temps de repos de 45 à 60 minutes avant la cuisson.</v>
      </c>
      <c r="C30"/>
      <c r="D30"/>
    </row>
    <row r="31">
      <c r="A31" t="s" s="16">
        <v>111</v>
      </c>
      <c r="B31" t="str" s="13">
        <f>Procedure!D15</f>
        <v>Cuisson du feuilletage — La cuisson s'effectue dans un four chauffé sur la position chaleur sèche à +190/200°C, clé fermée.</v>
      </c>
      <c r="C31"/>
      <c r="D31"/>
    </row>
    <row r="32">
      <c r="A32"/>
      <c r="B32"/>
      <c r="C32"/>
      <c r="D32"/>
    </row>
    <row r="33">
      <c r="A33" t="s" s="15">
        <v>112</v>
      </c>
      <c r="B33"/>
      <c r="C33"/>
      <c r="D33"/>
    </row>
    <row r="34">
      <c r="A34" t="s" s="16">
        <v>98</v>
      </c>
      <c r="B34" t="str" s="13">
        <f>Procedure!D16</f>
        <v>Mise en place du poste de travail — Vérifier les D.L.C., peser les denrées, sélectionner le matériel nécessaire. Laver et désinfecter le matériel et le poste de travail en suivant les protocoles.</v>
      </c>
      <c r="C34"/>
      <c r="D34"/>
    </row>
    <row r="35">
      <c r="A35" t="s" s="16">
        <v>99</v>
      </c>
      <c r="B35" t="str" s="13">
        <f>Procedure!D17</f>
        <v>Préparations préliminaires — Rincer au vinaigre la russe qui servira à la cuisson du sucre. Égoutter sans essuyer.</v>
      </c>
      <c r="C35"/>
      <c r="D35"/>
    </row>
    <row r="36">
      <c r="A36" t="s" s="16">
        <v>103</v>
      </c>
      <c r="B36" t="str" s="13">
        <f>Procedure!D18</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36"/>
      <c r="D36"/>
    </row>
    <row r="37">
      <c r="A37"/>
      <c r="B37" t="str">
        <f>Besoins!B15</f>
        <v>Sucre blanc cristal sac 25 kg</v>
      </c>
      <c r="C37" s="11">
        <f>Besoins!E15</f>
        <v>1.515152</v>
      </c>
      <c r="D37" t="str">
        <f>Besoins!F15</f>
        <v>kg</v>
      </c>
    </row>
    <row r="38">
      <c r="A38"/>
      <c r="B38" t="str">
        <f>Besoins!B10</f>
        <v>Glucose DE40 sirop standard</v>
      </c>
      <c r="C38" s="11">
        <f>Besoins!E10</f>
        <v>0.151515</v>
      </c>
      <c r="D38" t="str">
        <f>Besoins!F10</f>
        <v>kg</v>
      </c>
    </row>
    <row r="39">
      <c r="A39"/>
      <c r="B39" t="s">
        <v>107</v>
      </c>
      <c r="C39" s="11">
        <f>'Besoins'!$B$2*0.6060606061</f>
        <v>0.606061</v>
      </c>
      <c r="D39" t="s">
        <v>34</v>
      </c>
    </row>
    <row r="40">
      <c r="A40" t="s" s="16">
        <v>104</v>
      </c>
      <c r="B40" t="str" s="13">
        <f>Procedure!D19</f>
        <v>Décuire le caramel — Ajouter progressivement le litre d'eau tiède au caramel. Faire attention aux éclaboussures. Le caramel peut se solidifier en partie au contact de l'eau. Reporter à ébullition pour le liquéfier.</v>
      </c>
      <c r="C40"/>
      <c r="D40"/>
    </row>
    <row r="41">
      <c r="A41"/>
      <c r="B41" t="s">
        <v>107</v>
      </c>
      <c r="C41" s="11">
        <f>'Besoins'!$B$2*0.6060606061</f>
        <v>0.606061</v>
      </c>
      <c r="D41" t="s">
        <v>34</v>
      </c>
    </row>
    <row r="42">
      <c r="A42" t="s" s="16">
        <v>105</v>
      </c>
      <c r="B42" t="str" s="13">
        <f>Procedure!D20</f>
        <v>Terminer la préparation — Verser le caramel liquide dans un récipient de stockage. Filmer, indiquer la date de fabrication. Laisser refroidir et stocker au froid. Au froid, le caramel peut s'épaissir : le dégourdir au bain-marie avant utilisation.</v>
      </c>
      <c r="C42"/>
      <c r="D42"/>
    </row>
    <row r="43">
      <c r="A43" t="s" s="16">
        <v>108</v>
      </c>
      <c r="B43" t="str" s="13">
        <f>Procedure!D21</f>
        <v>Suggestions — Le caramel liquide est employé pour caraméliser le fond des moules, en nappage, en ajout à des crèmes.</v>
      </c>
      <c r="C43"/>
      <c r="D43"/>
    </row>
    <row r="44">
      <c r="A44"/>
      <c r="B44"/>
      <c r="C44"/>
      <c r="D44"/>
    </row>
    <row r="45">
      <c r="A45" t="s" s="17">
        <v>21</v>
      </c>
      <c r="B45"/>
      <c r="C45"/>
      <c r="D45"/>
    </row>
  </sheetData>
  <sheetProtection sheet="1" formatRows="0" formatColumns="0"/>
  <mergeCells count="26">
    <mergeCell ref="A1:D1"/>
    <mergeCell ref="A2:D2"/>
    <mergeCell ref="A4:D4"/>
    <mergeCell ref="B5:D5"/>
    <mergeCell ref="B6:D6"/>
    <mergeCell ref="B12:D12"/>
    <mergeCell ref="B13:D13"/>
    <mergeCell ref="B14:D14"/>
    <mergeCell ref="A16:D16"/>
    <mergeCell ref="B17:D17"/>
    <mergeCell ref="B18:D18"/>
    <mergeCell ref="B20:D20"/>
    <mergeCell ref="B25:D25"/>
    <mergeCell ref="B27:D27"/>
    <mergeCell ref="B28:D28"/>
    <mergeCell ref="B29:D29"/>
    <mergeCell ref="B30:D30"/>
    <mergeCell ref="B31:D31"/>
    <mergeCell ref="A33:D33"/>
    <mergeCell ref="B34:D34"/>
    <mergeCell ref="B35:D35"/>
    <mergeCell ref="B36:D36"/>
    <mergeCell ref="B40:D40"/>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2026-09-28T10:59:13Z</dcterms:created>
  <dc:title>TARTE TATIN (FEUILLETAGE MAISON</dc:title>
  <dc:subject/>
  <dc:creator>CUIS.web</dc:creator>
  <cp:lastModifiedBy/>
  <cp:keywords/>
  <dc:description>Export automatique — moteur récursif d'origine : Bernard Vandendaele</dc:description>
  <cp:category/>
  <dc:language>en-US</dc:language>
  <dcterms:modified xsi:type="dcterms:W3CDTF">2026-09-28T10:59:13Z</dcterms:modified>
  <cp:revision>1</cp:revision>
</cp:coreProperties>
</file>