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<sst xmlns="http://schemas.openxmlformats.org/spreadsheetml/2006/main" count="123" uniqueCount="123">
  <si>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</si>
  <si>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</si>
  <si>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CHOUX À LA CRÈME CHANTILLY</t>
  </si>
  <si>
    <t>Code</t>
  </si>
  <si>
    <t>GRO_CDC_238A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</si>
  <si>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</si>
  <si>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</si>
  <si>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</si>
  <si>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</si>
  <si>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</si>
  <si>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</si>
  <si>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</si>
  <si>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</si>
  <si>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</si>
  <si>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</si>
  <si>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</si>
  <si>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</si>
  <si>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</si>
  <si>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</si>
  <si>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</si>
  <si>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</si>
  <si>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</si>
  <si>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</si>
  <si>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</si>
  <si>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</si>
  <si>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</si>
  <si>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</si>
  <si>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</si>
  <si>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</si>
  <si>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</si>
  <si>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</si>
  <si>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</si>
  <si>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</si>
  <si>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</si>
  <si>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</si>
  <si>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</si>
  <si>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</si>
  <si>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</si>
  <si>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</si>
  <si>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</si>
  <si>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</si>
  <si>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FAR-T55</t>
  </si>
  <si>
    <t>Farine de blé T55</t>
  </si>
  <si>
    <t>Farines de blé</t>
  </si>
  <si>
    <t>kg</t>
  </si>
  <si>
    <t>BEU-DOUX</t>
  </si>
  <si>
    <t>Beurre doux 82% MG plaquette</t>
  </si>
  <si>
    <t>Beurres et margarines</t>
  </si>
  <si>
    <t>MARG-PATISSERIE</t>
  </si>
  <si>
    <t>Margarine de pâtisserie 80% MG</t>
  </si>
  <si>
    <t>CRE-LIQUIDE-35</t>
  </si>
  <si>
    <t>Crème liquide entière 35% MG UHT</t>
  </si>
  <si>
    <t>Crèmes fraîches et laitières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</si>
  <si>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</si>
  <si>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</si>
  <si>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</si>
  <si>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</si>
  <si>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</si>
  <si>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</si>
  <si>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</si>
  <si>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</si>
  <si>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</si>
  <si>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</si>
  <si>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</si>
  <si>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</si>
  <si>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</si>
  <si>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</si>
  <si>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</si>
  <si>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</si>
  <si>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</si>
  <si>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</si>
  <si>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</si>
  <si>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</si>
  <si>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</si>
  <si>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</si>
  <si>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</si>
  <si>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</si>
  <si>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</si>
  <si>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</si>
  <si>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</si>
  <si>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</si>
  <si>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</si>
  <si>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</si>
  <si>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</si>
  <si>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CHANTILLY / CRÈME FOUETTÉE</t>
  </si>
  <si>
    <t xml:space="preserve">        ↳ Crème liquide entière 35% MG UHT</t>
  </si>
  <si>
    <t xml:space="preserve">        ↳ Sucre glace tamisé</t>
  </si>
  <si>
    <t xml:space="preserve">        ↳ Extrait de vanille alcoolisé</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</si>
  <si>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</si>
  <si>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</si>
  <si>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</si>
  <si>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</si>
  <si>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</si>
  <si>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</si>
  <si>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</si>
  <si>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</si>
  <si>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</si>
  <si>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</si>
  <si>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</si>
  <si>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</si>
  <si>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</si>
  <si>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</si>
  <si>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</si>
  <si>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CHANTILLY / CRÈME FOUETTÉE</t>
  </si>
  <si>
    <t>Préparations préliminaires — Tamiser le sucre glace. Réserver.</t>
  </si>
  <si>
    <t>Fiche technique — CHOUX À LA CRÈME CHANTILLY</t>
  </si>
  <si>
    <t>CHOUX À LA CRÈME CHANTILLY  GRO_CDC_238A</t>
  </si>
  <si>
    <t>1.</t>
  </si>
  <si>
    <t>2.</t>
  </si>
  <si>
    <t xml:space="preserve">    PÂTE À CHOUX</t>
  </si>
  <si>
    <t xml:space="preserve">    DORURE</t>
  </si>
  <si>
    <t>3.</t>
  </si>
  <si>
    <t>4.</t>
  </si>
  <si>
    <t>5.</t>
  </si>
  <si>
    <t xml:space="preserve">    CRÈME CHANTILLY / CRÈME FOUETTÉE</t>
  </si>
  <si>
    <t xml:space="preserve">    Sucre glace tamisé</t>
  </si>
  <si>
    <t>6.</t>
  </si>
  <si>
    <t>↳ PÂTE À CHOUX  GRO_CDC_212</t>
  </si>
  <si>
    <t xml:space="preserve">    OEUF (ml) (conv.)</t>
  </si>
  <si>
    <t>7.</t>
  </si>
  <si>
    <t>8.</t>
  </si>
  <si>
    <t>↳ DORURE  00000742</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</si>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</sst>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15.234463272727</v>
      </c>
    </row>
    <row r="12">
      <c r="A12" t="s" s="3">
        <v>16</v>
      </c>
      <c r="B12" s="4">
        <v>0.15234463272727</v>
      </c>
    </row>
    <row r="13">
      <c r="A13"/>
      <c r="B13"/>
    </row>
    <row r="14">
      <c r="A14" t="s" s="5">
        <v>17</v>
      </c>
      <c r="B14" t="s" s="5">
        <v>14</v>
      </c>
    </row>
    <row r="15">
      <c r="A15" t="s" s="5">
        <v>18</v>
      </c>
      <c r="B15" s="6">
        <v>15.234463272727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12.654545</v>
      </c>
      <c r="E7" s="11">
        <f>D7*$B$2</f>
        <v>12.654545</v>
      </c>
      <c r="F7" t="s">
        <v>24</v>
      </c>
      <c r="G7" s="4">
        <f>E7*0.2700000097</f>
        <v>3.416727</v>
      </c>
    </row>
    <row r="8">
      <c r="A8" t="s">
        <v>34</v>
      </c>
      <c r="B8" t="s">
        <v>35</v>
      </c>
      <c r="C8" t="s">
        <v>36</v>
      </c>
      <c r="D8" s="9">
        <v>0.72</v>
      </c>
      <c r="E8" s="11">
        <f>D8*$B$2</f>
        <v>0.72</v>
      </c>
      <c r="F8" t="s">
        <v>37</v>
      </c>
      <c r="G8" s="4">
        <f>E8*0.0043</f>
        <v>0.003096</v>
      </c>
    </row>
    <row r="9">
      <c r="A9" t="s">
        <v>38</v>
      </c>
      <c r="B9" t="s">
        <v>39</v>
      </c>
      <c r="C9" t="s">
        <v>40</v>
      </c>
      <c r="D9" s="9">
        <v>0.015</v>
      </c>
      <c r="E9" s="11">
        <f>D9*$B$2</f>
        <v>0.015</v>
      </c>
      <c r="F9" t="s">
        <v>37</v>
      </c>
      <c r="G9" s="4">
        <f>E9*32</f>
        <v>0.48</v>
      </c>
    </row>
    <row r="10">
      <c r="A10" t="s">
        <v>41</v>
      </c>
      <c r="B10" t="s">
        <v>42</v>
      </c>
      <c r="C10" t="s">
        <v>43</v>
      </c>
      <c r="D10" s="9">
        <v>0.36</v>
      </c>
      <c r="E10" s="11">
        <f>D10*$B$2</f>
        <v>0.36</v>
      </c>
      <c r="F10" t="s">
        <v>44</v>
      </c>
      <c r="G10" s="4">
        <f>E10*0.56</f>
        <v>0.2016</v>
      </c>
    </row>
    <row r="11">
      <c r="A11" t="s">
        <v>45</v>
      </c>
      <c r="B11" t="s">
        <v>46</v>
      </c>
      <c r="C11" t="s">
        <v>47</v>
      </c>
      <c r="D11" s="9">
        <v>0.1</v>
      </c>
      <c r="E11" s="11">
        <f>D11*$B$2</f>
        <v>0.1</v>
      </c>
      <c r="F11" t="s">
        <v>44</v>
      </c>
      <c r="G11" s="4">
        <f>E11*5.2</f>
        <v>0.52</v>
      </c>
    </row>
    <row r="12">
      <c r="A12" t="s">
        <v>48</v>
      </c>
      <c r="B12" t="s">
        <v>49</v>
      </c>
      <c r="C12" t="s">
        <v>47</v>
      </c>
      <c r="D12" s="9">
        <v>0.36</v>
      </c>
      <c r="E12" s="11">
        <f>D12*$B$2</f>
        <v>0.36</v>
      </c>
      <c r="F12" t="s">
        <v>44</v>
      </c>
      <c r="G12" s="4">
        <f>E12*3.6</f>
        <v>1.296</v>
      </c>
    </row>
    <row r="13">
      <c r="A13" t="s">
        <v>50</v>
      </c>
      <c r="B13" t="s">
        <v>51</v>
      </c>
      <c r="C13" t="s">
        <v>52</v>
      </c>
      <c r="D13" s="9">
        <v>3</v>
      </c>
      <c r="E13" s="11">
        <f>D13*$B$2</f>
        <v>3</v>
      </c>
      <c r="F13" t="s">
        <v>37</v>
      </c>
      <c r="G13" s="4">
        <f>E13*2.85</f>
        <v>8.55</v>
      </c>
    </row>
    <row r="14">
      <c r="A14" t="s">
        <v>53</v>
      </c>
      <c r="B14" t="s">
        <v>54</v>
      </c>
      <c r="C14" t="s">
        <v>55</v>
      </c>
      <c r="D14" s="9">
        <v>0.0072</v>
      </c>
      <c r="E14" s="11">
        <f>D14*$B$2</f>
        <v>0.0072</v>
      </c>
      <c r="F14" t="s">
        <v>44</v>
      </c>
      <c r="G14" s="4">
        <f>E14*0.35</f>
        <v>0.00252</v>
      </c>
    </row>
    <row r="15">
      <c r="A15" t="s">
        <v>56</v>
      </c>
      <c r="B15" t="s">
        <v>57</v>
      </c>
      <c r="C15" t="s">
        <v>58</v>
      </c>
      <c r="D15" s="9">
        <v>0.036</v>
      </c>
      <c r="E15" s="11">
        <f>D15*$B$2</f>
        <v>0.036</v>
      </c>
      <c r="F15" t="s">
        <v>44</v>
      </c>
      <c r="G15" s="4">
        <f>E15*0.82</f>
        <v>0.02952</v>
      </c>
    </row>
    <row r="16">
      <c r="A16" t="s">
        <v>59</v>
      </c>
      <c r="B16" t="s">
        <v>60</v>
      </c>
      <c r="C16" t="s">
        <v>58</v>
      </c>
      <c r="D16" s="9">
        <v>0.7</v>
      </c>
      <c r="E16" s="11">
        <f>D16*$B$2</f>
        <v>0.7</v>
      </c>
      <c r="F16" t="s">
        <v>44</v>
      </c>
      <c r="G16" s="4">
        <f>E16*1.05</f>
        <v>0.735</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36</v>
      </c>
      <c r="E3" t="s">
        <v>24</v>
      </c>
      <c r="F3" t="s">
        <v>69</v>
      </c>
    </row>
    <row r="4">
      <c r="A4">
        <v>2</v>
      </c>
      <c r="B4" t="s">
        <v>70</v>
      </c>
      <c r="C4" t="s">
        <v>71</v>
      </c>
      <c r="D4" s="11">
        <v>0.36</v>
      </c>
      <c r="E4" t="s">
        <v>44</v>
      </c>
      <c r="F4" t="s">
        <v>47</v>
      </c>
    </row>
    <row r="5">
      <c r="A5">
        <v>2</v>
      </c>
      <c r="B5" t="s">
        <v>72</v>
      </c>
      <c r="C5" t="s">
        <v>71</v>
      </c>
      <c r="D5" s="11">
        <v>0.36</v>
      </c>
      <c r="E5" t="s">
        <v>44</v>
      </c>
      <c r="F5" t="s">
        <v>43</v>
      </c>
    </row>
    <row r="6">
      <c r="A6">
        <v>2</v>
      </c>
      <c r="B6" t="s">
        <v>73</v>
      </c>
      <c r="C6" t="s">
        <v>71</v>
      </c>
      <c r="D6" s="11">
        <v>0.036</v>
      </c>
      <c r="E6" t="s">
        <v>44</v>
      </c>
      <c r="F6" t="s">
        <v>58</v>
      </c>
    </row>
    <row r="7">
      <c r="A7">
        <v>2</v>
      </c>
      <c r="B7" t="s">
        <v>74</v>
      </c>
      <c r="C7" t="s">
        <v>66</v>
      </c>
      <c r="D7" s="11">
        <v>0.54</v>
      </c>
      <c r="E7" t="s">
        <v>37</v>
      </c>
      <c r="F7" t="s">
        <v>75</v>
      </c>
    </row>
    <row r="8">
      <c r="A8">
        <v>3</v>
      </c>
      <c r="B8" t="s">
        <v>76</v>
      </c>
      <c r="C8" t="s">
        <v>71</v>
      </c>
      <c r="D8" s="11">
        <v>9.818</v>
      </c>
      <c r="E8" t="s">
        <v>24</v>
      </c>
      <c r="F8" t="s">
        <v>33</v>
      </c>
    </row>
    <row r="9">
      <c r="A9">
        <v>2</v>
      </c>
      <c r="B9" t="s">
        <v>77</v>
      </c>
      <c r="C9" t="s">
        <v>66</v>
      </c>
      <c r="D9" s="11">
        <v>0.036</v>
      </c>
      <c r="E9" t="s">
        <v>37</v>
      </c>
      <c r="F9" t="s">
        <v>78</v>
      </c>
    </row>
    <row r="10">
      <c r="A10">
        <v>3</v>
      </c>
      <c r="B10" t="s">
        <v>79</v>
      </c>
      <c r="C10" t="s">
        <v>66</v>
      </c>
      <c r="D10" s="11">
        <v>0.655</v>
      </c>
      <c r="E10" t="s">
        <v>24</v>
      </c>
      <c r="F10" t="s">
        <v>75</v>
      </c>
    </row>
    <row r="11">
      <c r="A11">
        <v>4</v>
      </c>
      <c r="B11" t="s">
        <v>80</v>
      </c>
      <c r="C11" t="s">
        <v>66</v>
      </c>
      <c r="D11" s="11">
        <v>0.036</v>
      </c>
      <c r="E11" t="s">
        <v>37</v>
      </c>
      <c r="F11" t="s">
        <v>75</v>
      </c>
    </row>
    <row r="12">
      <c r="A12">
        <v>5</v>
      </c>
      <c r="B12" t="s">
        <v>81</v>
      </c>
      <c r="C12" t="s">
        <v>71</v>
      </c>
      <c r="D12" s="11">
        <v>0.655</v>
      </c>
      <c r="E12" t="s">
        <v>24</v>
      </c>
      <c r="F12" t="s">
        <v>33</v>
      </c>
    </row>
    <row r="13">
      <c r="A13">
        <v>2</v>
      </c>
      <c r="B13" t="s">
        <v>82</v>
      </c>
      <c r="C13" t="s">
        <v>71</v>
      </c>
      <c r="D13" s="11">
        <v>0.72</v>
      </c>
      <c r="E13" t="s">
        <v>37</v>
      </c>
      <c r="F13" t="s">
        <v>36</v>
      </c>
    </row>
    <row r="14">
      <c r="A14">
        <v>2</v>
      </c>
      <c r="B14" t="s">
        <v>83</v>
      </c>
      <c r="C14" t="s">
        <v>71</v>
      </c>
      <c r="D14" s="11">
        <v>0.007</v>
      </c>
      <c r="E14" t="s">
        <v>44</v>
      </c>
      <c r="F14" t="s">
        <v>55</v>
      </c>
    </row>
    <row r="15">
      <c r="A15">
        <v>1</v>
      </c>
      <c r="B15" t="s">
        <v>84</v>
      </c>
      <c r="C15" t="s">
        <v>66</v>
      </c>
      <c r="D15" s="11">
        <v>75</v>
      </c>
      <c r="E15" t="s">
        <v>24</v>
      </c>
      <c r="F15" t="s">
        <v>69</v>
      </c>
    </row>
    <row r="16">
      <c r="A16">
        <v>2</v>
      </c>
      <c r="B16" t="s">
        <v>85</v>
      </c>
      <c r="C16" t="s">
        <v>71</v>
      </c>
      <c r="D16" s="11">
        <v>3</v>
      </c>
      <c r="E16" t="s">
        <v>37</v>
      </c>
      <c r="F16" t="s">
        <v>52</v>
      </c>
    </row>
    <row r="17">
      <c r="A17">
        <v>2</v>
      </c>
      <c r="B17" t="s">
        <v>86</v>
      </c>
      <c r="C17" t="s">
        <v>71</v>
      </c>
      <c r="D17" s="11">
        <v>0.45</v>
      </c>
      <c r="E17" t="s">
        <v>44</v>
      </c>
      <c r="F17" t="s">
        <v>58</v>
      </c>
    </row>
    <row r="18">
      <c r="A18">
        <v>2</v>
      </c>
      <c r="B18" t="s">
        <v>87</v>
      </c>
      <c r="C18" t="s">
        <v>71</v>
      </c>
      <c r="D18" s="11">
        <v>0.015</v>
      </c>
      <c r="E18" t="s">
        <v>37</v>
      </c>
      <c r="F18" t="s">
        <v>40</v>
      </c>
    </row>
    <row r="19">
      <c r="A19">
        <v>1</v>
      </c>
      <c r="B19" t="s">
        <v>88</v>
      </c>
      <c r="C19" t="s">
        <v>71</v>
      </c>
      <c r="D19" s="11">
        <v>0.25</v>
      </c>
      <c r="E19" t="s">
        <v>44</v>
      </c>
      <c r="F19" t="s">
        <v>58</v>
      </c>
    </row>
    <row r="20">
      <c r="A20">
        <v>1</v>
      </c>
      <c r="B20" t="s">
        <v>89</v>
      </c>
      <c r="C20" t="s">
        <v>66</v>
      </c>
      <c r="D20" s="11">
        <v>0.12</v>
      </c>
      <c r="E20" t="s">
        <v>37</v>
      </c>
      <c r="F20" t="s">
        <v>78</v>
      </c>
    </row>
    <row r="21">
      <c r="A21">
        <v>2</v>
      </c>
      <c r="B21" t="s">
        <v>90</v>
      </c>
      <c r="C21" t="s">
        <v>66</v>
      </c>
      <c r="D21" s="11">
        <v>2.182</v>
      </c>
      <c r="E21" t="s">
        <v>24</v>
      </c>
      <c r="F21" t="s">
        <v>75</v>
      </c>
    </row>
    <row r="22">
      <c r="A22">
        <v>3</v>
      </c>
      <c r="B22" t="s">
        <v>91</v>
      </c>
      <c r="C22" t="s">
        <v>66</v>
      </c>
      <c r="D22" s="11">
        <v>0.12</v>
      </c>
      <c r="E22" t="s">
        <v>37</v>
      </c>
      <c r="F22" t="s">
        <v>75</v>
      </c>
    </row>
    <row r="23">
      <c r="A23">
        <v>4</v>
      </c>
      <c r="B23" t="s">
        <v>92</v>
      </c>
      <c r="C23" t="s">
        <v>71</v>
      </c>
      <c r="D23" s="11">
        <v>2.182</v>
      </c>
      <c r="E23" t="s">
        <v>24</v>
      </c>
      <c r="F23" t="s">
        <v>33</v>
      </c>
    </row>
    <row r="24">
      <c r="A24">
        <v>1</v>
      </c>
      <c r="B24" t="s">
        <v>93</v>
      </c>
      <c r="C24" t="s">
        <v>71</v>
      </c>
      <c r="D24" s="11">
        <v>0.1</v>
      </c>
      <c r="E24" t="s">
        <v>44</v>
      </c>
      <c r="F2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100</v>
      </c>
      <c r="E7" t="s" s="14"/>
      <c r="F7"/>
    </row>
    <row r="8">
      <c r="A8" t="s">
        <v>101</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101</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101</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101</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101</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101</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101</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101</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102</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103</v>
      </c>
      <c r="B17">
        <v>1</v>
      </c>
      <c r="C17"/>
      <c r="D17" t="inlineStr" s="14">
        <is>
          <t>Mise en place du poste de travail — Vérifier les D.L.C., peser les denrées, sélectionner le matériel nécessaire. Laver et désinfecter le matériel et le poste de travail en suivant les protocoles.</t>
        </is>
      </c>
      <c r="E17" t="s" s="14"/>
      <c r="F17"/>
    </row>
    <row r="18">
      <c r="A18" t="s">
        <v>103</v>
      </c>
      <c r="B18">
        <v>2</v>
      </c>
      <c r="C18"/>
      <c r="D18" t="s" s="14">
        <v>104</v>
      </c>
      <c r="E18" t="s" s="14"/>
      <c r="F18"/>
    </row>
    <row r="19">
      <c r="A19" t="s">
        <v>103</v>
      </c>
      <c r="B19">
        <v>3</v>
      </c>
      <c r="C19"/>
      <c r="D19"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9" t="s" s="14"/>
      <c r="F19"/>
    </row>
    <row r="20">
      <c r="A20" t="s">
        <v>103</v>
      </c>
      <c r="B20">
        <v>4</v>
      </c>
      <c r="C20"/>
      <c r="D20"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20" t="s" s="14"/>
      <c r="F20"/>
    </row>
    <row r="21">
      <c r="A21" t="s">
        <v>103</v>
      </c>
      <c r="B21">
        <v>5</v>
      </c>
      <c r="C21"/>
      <c r="D21"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1" t="s" s="14"/>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105</v>
      </c>
      <c r="B1"/>
      <c r="C1"/>
      <c r="D1"/>
    </row>
    <row r="2">
      <c r="A2" t="str" s="15">
        <f>"GRO_CDC_238A · GRO.DESSERTS · référence : "&amp;Besoins!B3&amp;" "&amp;Besoins!C3&amp;" · multiplicateur réglable sur la feuille ""Besoins"""</f>
        <v>GRO_CDC_238A · GRO.DESSERTS · référence : 100 pc · multiplicateur réglable sur la feuille </v>
      </c>
      <c r="B2"/>
      <c r="C2"/>
      <c r="D2"/>
    </row>
    <row r="3">
      <c r="A3"/>
      <c r="B3"/>
      <c r="C3"/>
      <c r="D3"/>
    </row>
    <row r="4">
      <c r="A4" t="s" s="16">
        <v>106</v>
      </c>
      <c r="B4"/>
      <c r="C4"/>
      <c r="D4"/>
    </row>
    <row r="5">
      <c r="A5" t="s" s="17">
        <v>107</v>
      </c>
      <c r="B5" t="str" s="14">
        <f>Procedure!D2</f>
        <v>Mise en place du poste de travail — Vérifier les D.L.C., peser les denrées, sélectionner le matériel nécessaire. Laver et désinfecter le matériel et le poste de travail en suivant les protocoles.</v>
      </c>
      <c r="C5"/>
      <c r="D5"/>
    </row>
    <row r="6">
      <c r="A6" t="s" s="17">
        <v>108</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109</v>
      </c>
      <c r="C7" s="11">
        <f>'Besoins'!$B$2*36</f>
        <v>36</v>
      </c>
      <c r="D7" t="s">
        <v>24</v>
      </c>
    </row>
    <row r="8">
      <c r="A8"/>
      <c r="B8" t="s">
        <v>110</v>
      </c>
      <c r="C8" s="11">
        <f>'Besoins'!$B$2*0.12</f>
        <v>0.12</v>
      </c>
      <c r="D8" t="s">
        <v>37</v>
      </c>
    </row>
    <row r="9">
      <c r="A9"/>
      <c r="B9" t="str">
        <f>Besoins!B11</f>
        <v>Beurre doux 82% MG plaquette</v>
      </c>
      <c r="C9" s="11">
        <f>Besoins!E11</f>
        <v>0.1</v>
      </c>
      <c r="D9" t="str">
        <f>Besoins!F11</f>
        <v>kg</v>
      </c>
    </row>
    <row r="10">
      <c r="A10" t="s" s="17">
        <v>111</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112</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113</v>
      </c>
      <c r="B12" t="str" s="14">
        <f>Procedure!D6</f>
        <v>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v>
      </c>
      <c r="C12"/>
      <c r="D12"/>
    </row>
    <row r="13">
      <c r="A13"/>
      <c r="B13" t="s">
        <v>114</v>
      </c>
      <c r="C13" s="11">
        <f>'Besoins'!$B$2*75</f>
        <v>75</v>
      </c>
      <c r="D13" t="s">
        <v>24</v>
      </c>
    </row>
    <row r="14">
      <c r="A14"/>
      <c r="B14" t="s">
        <v>115</v>
      </c>
      <c r="C14" s="11">
        <f>'Besoins'!$B$2*0.25</f>
        <v>0.25</v>
      </c>
      <c r="D14" t="s">
        <v>44</v>
      </c>
    </row>
    <row r="15">
      <c r="A15" t="s" s="17">
        <v>116</v>
      </c>
      <c r="B15" t="str" s="14">
        <f>Procedure!D7</f>
        <v>Suggestions — On peut cuire les choux la veille ; trop cuits ou desséchés, les stocker une nuit en chambre froide pour les ramollir.</v>
      </c>
      <c r="C15"/>
      <c r="D15"/>
    </row>
    <row r="16">
      <c r="A16"/>
      <c r="B16"/>
      <c r="C16"/>
      <c r="D16"/>
    </row>
    <row r="17">
      <c r="A17" t="s" s="16">
        <v>117</v>
      </c>
      <c r="B17"/>
      <c r="C17"/>
      <c r="D17"/>
    </row>
    <row r="18">
      <c r="A18" t="s" s="17">
        <v>107</v>
      </c>
      <c r="B18" t="str" s="14">
        <f>Procedure!D8</f>
        <v>Mise en place du poste de travail — Vérifier les D.L.C., peser les denrées, sélectionner le matériel nécessaire. Laver et désinfecter le matériel et le poste de travail en suivant les protocoles.</v>
      </c>
      <c r="C18"/>
      <c r="D18"/>
    </row>
    <row r="19">
      <c r="A19" t="s" s="17">
        <v>108</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110</v>
      </c>
      <c r="C20" s="11">
        <f>'Besoins'!$B$2*0.036</f>
        <v>0.036</v>
      </c>
      <c r="D20" t="s">
        <v>37</v>
      </c>
    </row>
    <row r="21">
      <c r="A21" t="s" s="17">
        <v>111</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11">
        <f>Besoins!E12</f>
        <v>0.36</v>
      </c>
      <c r="D22" t="str">
        <f>Besoins!F12</f>
        <v>kg</v>
      </c>
    </row>
    <row r="23">
      <c r="A23"/>
      <c r="B23" t="str">
        <f>Besoins!B10</f>
        <v>Farine de blé T55</v>
      </c>
      <c r="C23" s="11">
        <f>Besoins!E10</f>
        <v>0.36</v>
      </c>
      <c r="D23" t="str">
        <f>Besoins!F10</f>
        <v>kg</v>
      </c>
    </row>
    <row r="24">
      <c r="A24"/>
      <c r="B24" t="str">
        <f>Besoins!B15</f>
        <v>Sucre blanc cristal sac 25 kg</v>
      </c>
      <c r="C24" s="11">
        <f>Besoins!E15</f>
        <v>0.036</v>
      </c>
      <c r="D24" t="str">
        <f>Besoins!F15</f>
        <v>kg</v>
      </c>
    </row>
    <row r="25">
      <c r="A25"/>
      <c r="B25" t="str">
        <f>Besoins!B8</f>
        <v>Eau (robinet - moy. France 2026)</v>
      </c>
      <c r="C25" s="11">
        <f>Besoins!E8</f>
        <v>0.72</v>
      </c>
      <c r="D25" t="str">
        <f>Besoins!F8</f>
        <v>lt</v>
      </c>
    </row>
    <row r="26">
      <c r="A26"/>
      <c r="B26" t="str">
        <f>Besoins!B14</f>
        <v>Sel fin de cuisine</v>
      </c>
      <c r="C26" s="11">
        <f>Besoins!E14</f>
        <v>0.0072</v>
      </c>
      <c r="D26" t="str">
        <f>Besoins!F14</f>
        <v>kg</v>
      </c>
    </row>
    <row r="27">
      <c r="A27" t="s" s="17">
        <v>112</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113</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118</v>
      </c>
      <c r="C29" s="11">
        <f>'Besoins'!$B$2*0.54</f>
        <v>0.54</v>
      </c>
      <c r="D29" t="s">
        <v>37</v>
      </c>
    </row>
    <row r="30">
      <c r="A30" t="s" s="17">
        <v>116</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119</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120</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121</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122</v>
      </c>
      <c r="B37"/>
      <c r="C37"/>
      <c r="D37"/>
    </row>
    <row r="38">
      <c r="A38" t="s" s="17">
        <v>107</v>
      </c>
      <c r="B38" t="str" s="14">
        <f>Procedure!D17</f>
        <v>Mise en place du poste de travail — Vérifier les D.L.C., peser les denrées, sélectionner le matériel nécessaire. Laver et désinfecter le matériel et le poste de travail en suivant les protocoles.</v>
      </c>
      <c r="C38"/>
      <c r="D38"/>
    </row>
    <row r="39">
      <c r="A39" t="s" s="17">
        <v>108</v>
      </c>
      <c r="B39" t="str" s="14">
        <f>Procedure!D18</f>
        <v>Préparations préliminaires — Tamiser le sucre glace. Réserver.</v>
      </c>
      <c r="C39"/>
      <c r="D39"/>
    </row>
    <row r="40">
      <c r="A40"/>
      <c r="B40" t="s">
        <v>115</v>
      </c>
      <c r="C40" s="11">
        <f>'Besoins'!$B$2*0.45</f>
        <v>0.45</v>
      </c>
      <c r="D40" t="s">
        <v>44</v>
      </c>
    </row>
    <row r="41">
      <c r="A41" t="s" s="17">
        <v>111</v>
      </c>
      <c r="B41" t="str" s="14">
        <f>Procedure!D19</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1"/>
      <c r="D41"/>
    </row>
    <row r="42">
      <c r="A42"/>
      <c r="B42" t="str">
        <f>Besoins!B13</f>
        <v>Crème liquide entière 35% MG UHT</v>
      </c>
      <c r="C42" s="11">
        <f>Besoins!E13</f>
        <v>3</v>
      </c>
      <c r="D42" t="str">
        <f>Besoins!F13</f>
        <v>lt</v>
      </c>
    </row>
    <row r="43">
      <c r="A43"/>
      <c r="B43" t="s">
        <v>115</v>
      </c>
      <c r="C43" s="11">
        <f>'Besoins'!$B$2*0.45</f>
        <v>0.45</v>
      </c>
      <c r="D43" t="s">
        <v>44</v>
      </c>
    </row>
    <row r="44">
      <c r="A44"/>
      <c r="B44" t="str">
        <f>Besoins!B9</f>
        <v>Extrait de vanille alcoolisé</v>
      </c>
      <c r="C44" s="11">
        <f>Besoins!E9</f>
        <v>0.015</v>
      </c>
      <c r="D44" t="str">
        <f>Besoins!F9</f>
        <v>lt</v>
      </c>
    </row>
    <row r="45">
      <c r="A45" t="s" s="17">
        <v>112</v>
      </c>
      <c r="B45" t="str" s="14">
        <f>Procedure!D20</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5"/>
      <c r="D45"/>
    </row>
    <row r="46">
      <c r="A46" t="s" s="17">
        <v>113</v>
      </c>
      <c r="B46" t="str" s="14">
        <f>Procedure!D21</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6"/>
      <c r="D46"/>
    </row>
    <row r="47">
      <c r="A47"/>
      <c r="B47"/>
      <c r="C47"/>
      <c r="D47"/>
    </row>
    <row r="48">
      <c r="A48" t="s" s="19">
        <v>21</v>
      </c>
      <c r="B48"/>
      <c r="C48"/>
      <c r="D48"/>
    </row>
  </sheetData>
  <sheetProtection sheet="1" formatRows="0" formatColumns="0"/>
  <mergeCells count="27">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B39:D39"/>
    <mergeCell ref="B41:D41"/>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2026-09-28T08:28:40Z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2026-09-28T08:28:40Z</dcterms:modified>
  <cp:revision>1</cp:revision>
</cp:coreProperties>
</file>