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<sst xmlns="http://schemas.openxmlformats.org/spreadsheetml/2006/main" count="121" uniqueCount="121">
  <si>
    <t>Fiche technique</t>
  </si>
  <si>
    <t>Nom</t>
  </si>
  <si>
    <t>RISOTTO AI FUNGHI PORCINI</t>
  </si>
  <si>
    <t>Code</t>
  </si>
  <si>
    <t>GRO-RIS-PORCINI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</si>
  <si>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</si>
  <si>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</si>
  <si>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</si>
  <si>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</si>
  <si>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</si>
  <si>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</si>
  <si>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</si>
  <si>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</si>
  <si>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</si>
  <si>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</si>
  <si>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</si>
  <si>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</si>
  <si>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</si>
  <si>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</si>
  <si>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</si>
  <si>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17:41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</si>
  <si>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</si>
  <si>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</si>
  <si>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</si>
  <si>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</si>
  <si>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</si>
  <si>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</si>
  <si>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</si>
  <si>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</si>
  <si>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</si>
  <si>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</si>
  <si>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</si>
  <si>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</si>
  <si>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</si>
  <si>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</si>
  <si>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</si>
  <si>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</si>
  <si>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</si>
  <si>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DESHY-CEPS</t>
  </si>
  <si>
    <t>Cèpes déshydratés</t>
  </si>
  <si>
    <t>Légumes et aromates déshydratés</t>
  </si>
  <si>
    <t>kg</t>
  </si>
  <si>
    <t>EPI-POIVRE-NOIR</t>
  </si>
  <si>
    <t>Poivre noir moulu</t>
  </si>
  <si>
    <t>Épices en poudre et graines</t>
  </si>
  <si>
    <t>RNME101403</t>
  </si>
  <si>
    <t>Huile olive vierge extra bidon 5L</t>
  </si>
  <si>
    <t>Assaisonnements et corps gras</t>
  </si>
  <si>
    <t>u</t>
  </si>
  <si>
    <t>KNORR-FBLANC-VOL</t>
  </si>
  <si>
    <t>Fonds Blanc de Volaille (Knorr Professional)</t>
  </si>
  <si>
    <t>Fonds déshydratés et poudres</t>
  </si>
  <si>
    <t>BEU-DOUX</t>
  </si>
  <si>
    <t>Beurre doux 82% MG plaquette</t>
  </si>
  <si>
    <t>Beurres et margarines</t>
  </si>
  <si>
    <t>FROM-PARMESAN</t>
  </si>
  <si>
    <t>Parmesan râpé (Parmigiano)</t>
  </si>
  <si>
    <t>Fromages de base cuisine</t>
  </si>
  <si>
    <t>RNM23500123</t>
  </si>
  <si>
    <t>CHAMPIGNON DE PARIS Pologne pied coupé cat.I plateau</t>
  </si>
  <si>
    <t>Légumes</t>
  </si>
  <si>
    <t>RNM6520160</t>
  </si>
  <si>
    <t>PERSIL simple France botte</t>
  </si>
  <si>
    <t>bte</t>
  </si>
  <si>
    <t>RIZ-ROND</t>
  </si>
  <si>
    <t>Riz rond (risotto)</t>
  </si>
  <si>
    <t>Céréales et légumineuses sèches</t>
  </si>
  <si>
    <t>RNMS00812</t>
  </si>
  <si>
    <t>Ail haché IQF</t>
  </si>
  <si>
    <t>Légumes surgelés</t>
  </si>
  <si>
    <t>ECHALOTE-CI-SURG</t>
  </si>
  <si>
    <t>Échalotes ciselées surgelées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</si>
  <si>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</si>
  <si>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</si>
  <si>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</si>
  <si>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</si>
  <si>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</si>
  <si>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</si>
  <si>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</si>
  <si>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Riz rond (risotto)</t>
  </si>
  <si>
    <t>matiere</t>
  </si>
  <si>
    <t xml:space="preserve">    ↳ Échalotes ciselées surgelées</t>
  </si>
  <si>
    <t xml:space="preserve">    ↳ HUILE OLIVE (L)</t>
  </si>
  <si>
    <t>Conversions diverses</t>
  </si>
  <si>
    <t xml:space="preserve">        ↳ Huile olive vierge extra bidon 5L</t>
  </si>
  <si>
    <t xml:space="preserve">    ↳ Beurre doux 82% MG plaquette</t>
  </si>
  <si>
    <t xml:space="preserve">    ↳ Vin blanc sec de cuisson</t>
  </si>
  <si>
    <t xml:space="preserve">    ↳ Fond de volaille reconstitue (collectivite)</t>
  </si>
  <si>
    <t>Préparations de base collectivité</t>
  </si>
  <si>
    <t xml:space="preserve">        ↳ Eau (robinet - moy. France 2026)</t>
  </si>
  <si>
    <t xml:space="preserve">        ↳ Fonds Blanc de Volaille (Knorr Professional)</t>
  </si>
  <si>
    <t xml:space="preserve">    ↳ Poivre noir moulu</t>
  </si>
  <si>
    <t xml:space="preserve">    ↳ Cèpes déshydratés</t>
  </si>
  <si>
    <t xml:space="preserve">    ↳ CHAMPIGNON DE PARIS Pologne pied coupé cat.I plateau</t>
  </si>
  <si>
    <t xml:space="preserve">    ↳ Ail haché IQF</t>
  </si>
  <si>
    <t xml:space="preserve">    ↳ PERSIL PLAT (KG)</t>
  </si>
  <si>
    <t xml:space="preserve">        ↳ PERSIL simple France botte</t>
  </si>
  <si>
    <t xml:space="preserve">    ↳ Parmesan râpé (Parmigiano)</t>
  </si>
  <si>
    <t>Recette</t>
  </si>
  <si>
    <t>#</t>
  </si>
  <si>
    <t>Verbe</t>
  </si>
  <si>
    <t>Étape</t>
  </si>
  <si>
    <t>Précision technique</t>
  </si>
  <si>
    <t>Durée</t>
  </si>
  <si>
    <t>Servir — Servir aussitôt, en flux tendu : 30 minutes au maximum à + 63 °C, en détendant d'un peu de bouillon chaud au service.</t>
  </si>
  <si>
    <t>Fond de volaille reconstitue (collectivite)</t>
  </si>
  <si>
    <t>DISSOUDRE</t>
  </si>
  <si>
    <t>Délayer la poudre dans l'eau froide en fouettant, puis porter à ébullition en remuant régulièrement.</t>
  </si>
  <si>
    <t>Fiche technique — RISOTTO AI FUNGHI PORCINI</t>
  </si>
  <si>
    <t>RISOTTO AI FUNGHI PORCINI  GRO-RIS-PORCINI</t>
  </si>
  <si>
    <t>1.</t>
  </si>
  <si>
    <t>2.</t>
  </si>
  <si>
    <t xml:space="preserve">    Fond de volaille reconstitue (collectivite)</t>
  </si>
  <si>
    <t xml:space="preserve">    PERSIL PLAT (KG) (conv.)</t>
  </si>
  <si>
    <t>3.</t>
  </si>
  <si>
    <t xml:space="preserve">    HUILE OLIVE (L) (conv.)</t>
  </si>
  <si>
    <t xml:space="preserve">    Beurre doux 82% MG plaquette</t>
  </si>
  <si>
    <t>4.</t>
  </si>
  <si>
    <t>5.</t>
  </si>
  <si>
    <t>6.</t>
  </si>
  <si>
    <t>↳ Fond de volaille reconstitue (collectivite)  GRO-FOND-VOLAIL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</si>
</sst>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110.9687955</v>
      </c>
    </row>
    <row r="12">
      <c r="A12" t="s" s="3">
        <v>16</v>
      </c>
      <c r="B12" s="4">
        <v>1.109687955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110.9687955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20.685</v>
      </c>
      <c r="E7" s="11">
        <f>D7*$B$2</f>
        <v>20.685</v>
      </c>
      <c r="F7" t="s">
        <v>34</v>
      </c>
      <c r="G7" s="4">
        <f>E7*0.0043</f>
        <v>0.088946</v>
      </c>
    </row>
    <row r="8">
      <c r="A8" t="s">
        <v>35</v>
      </c>
      <c r="B8" t="s">
        <v>36</v>
      </c>
      <c r="C8" t="s">
        <v>37</v>
      </c>
      <c r="D8" s="9">
        <v>1.5</v>
      </c>
      <c r="E8" s="11">
        <f>D8*$B$2</f>
        <v>1.5</v>
      </c>
      <c r="F8" t="s">
        <v>34</v>
      </c>
      <c r="G8" s="4">
        <f>E8*2.8</f>
        <v>4.2</v>
      </c>
    </row>
    <row r="9">
      <c r="A9" t="s">
        <v>38</v>
      </c>
      <c r="B9" t="s">
        <v>39</v>
      </c>
      <c r="C9" t="s">
        <v>40</v>
      </c>
      <c r="D9" s="9">
        <v>0.3</v>
      </c>
      <c r="E9" s="11">
        <f>D9*$B$2</f>
        <v>0.3</v>
      </c>
      <c r="F9" t="s">
        <v>41</v>
      </c>
      <c r="G9" s="4">
        <f>E9*95</f>
        <v>28.5</v>
      </c>
    </row>
    <row r="10">
      <c r="A10" t="s">
        <v>42</v>
      </c>
      <c r="B10" t="s">
        <v>43</v>
      </c>
      <c r="C10" t="s">
        <v>44</v>
      </c>
      <c r="D10" s="9">
        <v>0.007</v>
      </c>
      <c r="E10" s="11">
        <f>D10*$B$2</f>
        <v>0.007</v>
      </c>
      <c r="F10" t="s">
        <v>41</v>
      </c>
      <c r="G10" s="4">
        <f>E10*12.5</f>
        <v>0.0875</v>
      </c>
    </row>
    <row r="11">
      <c r="A11" t="s">
        <v>45</v>
      </c>
      <c r="B11" t="s">
        <v>46</v>
      </c>
      <c r="C11" t="s">
        <v>47</v>
      </c>
      <c r="D11" s="9">
        <v>0.06</v>
      </c>
      <c r="E11" s="11">
        <f>D11*$B$2</f>
        <v>0.06</v>
      </c>
      <c r="F11" t="s">
        <v>48</v>
      </c>
      <c r="G11" s="4">
        <f>E11*65.22</f>
        <v>3.9132</v>
      </c>
    </row>
    <row r="12">
      <c r="A12" t="s">
        <v>49</v>
      </c>
      <c r="B12" t="s">
        <v>50</v>
      </c>
      <c r="C12" t="s">
        <v>51</v>
      </c>
      <c r="D12" s="9">
        <v>0.315</v>
      </c>
      <c r="E12" s="11">
        <f>D12*$B$2</f>
        <v>0.315</v>
      </c>
      <c r="F12" t="s">
        <v>41</v>
      </c>
      <c r="G12" s="4">
        <f>E12*25.01</f>
        <v>7.87815</v>
      </c>
    </row>
    <row r="13">
      <c r="A13" t="s">
        <v>52</v>
      </c>
      <c r="B13" t="s">
        <v>53</v>
      </c>
      <c r="C13" t="s">
        <v>54</v>
      </c>
      <c r="D13" s="9">
        <v>1.5</v>
      </c>
      <c r="E13" s="11">
        <f>D13*$B$2</f>
        <v>1.5</v>
      </c>
      <c r="F13" t="s">
        <v>41</v>
      </c>
      <c r="G13" s="4">
        <f>E13*5.2</f>
        <v>7.8</v>
      </c>
    </row>
    <row r="14">
      <c r="A14" t="s">
        <v>55</v>
      </c>
      <c r="B14" t="s">
        <v>56</v>
      </c>
      <c r="C14" t="s">
        <v>57</v>
      </c>
      <c r="D14" s="9">
        <v>1.5</v>
      </c>
      <c r="E14" s="11">
        <f>D14*$B$2</f>
        <v>1.5</v>
      </c>
      <c r="F14" t="s">
        <v>41</v>
      </c>
      <c r="G14" s="4">
        <f>E14*14.5</f>
        <v>21.75</v>
      </c>
    </row>
    <row r="15">
      <c r="A15" t="s">
        <v>58</v>
      </c>
      <c r="B15" t="s">
        <v>59</v>
      </c>
      <c r="C15" t="s">
        <v>60</v>
      </c>
      <c r="D15" s="9">
        <v>2</v>
      </c>
      <c r="E15" s="11">
        <f>D15*$B$2</f>
        <v>2</v>
      </c>
      <c r="F15" t="s">
        <v>41</v>
      </c>
      <c r="G15" s="4">
        <f>E15*3.2</f>
        <v>6.4</v>
      </c>
    </row>
    <row r="16">
      <c r="A16" t="s">
        <v>61</v>
      </c>
      <c r="B16" t="s">
        <v>62</v>
      </c>
      <c r="C16" t="s">
        <v>60</v>
      </c>
      <c r="D16" s="9">
        <v>1.5</v>
      </c>
      <c r="E16" s="11">
        <f>D16*$B$2</f>
        <v>1.5</v>
      </c>
      <c r="F16" t="s">
        <v>63</v>
      </c>
      <c r="G16" s="4">
        <f>E16*0.45</f>
        <v>0.675</v>
      </c>
    </row>
    <row r="17">
      <c r="A17" t="s">
        <v>64</v>
      </c>
      <c r="B17" t="s">
        <v>65</v>
      </c>
      <c r="C17" t="s">
        <v>66</v>
      </c>
      <c r="D17" s="9">
        <v>7</v>
      </c>
      <c r="E17" s="11">
        <f>D17*$B$2</f>
        <v>7</v>
      </c>
      <c r="F17" t="s">
        <v>41</v>
      </c>
      <c r="G17" s="4">
        <f>E17*2.5</f>
        <v>17.5</v>
      </c>
    </row>
    <row r="18">
      <c r="A18" t="s">
        <v>67</v>
      </c>
      <c r="B18" t="s">
        <v>68</v>
      </c>
      <c r="C18" t="s">
        <v>69</v>
      </c>
      <c r="D18" s="9">
        <v>0.1</v>
      </c>
      <c r="E18" s="11">
        <f>D18*$B$2</f>
        <v>0.1</v>
      </c>
      <c r="F18" t="s">
        <v>41</v>
      </c>
      <c r="G18" s="4">
        <f>E18*9.26</f>
        <v>0.926</v>
      </c>
    </row>
    <row r="19">
      <c r="A19" t="s">
        <v>70</v>
      </c>
      <c r="B19" t="s">
        <v>71</v>
      </c>
      <c r="C19" t="s">
        <v>69</v>
      </c>
      <c r="D19" s="9">
        <v>1.5</v>
      </c>
      <c r="E19" s="11">
        <f>D19*$B$2</f>
        <v>1.5</v>
      </c>
      <c r="F19" t="s">
        <v>41</v>
      </c>
      <c r="G19" s="4">
        <f>E19*7.5</f>
        <v>11.25</v>
      </c>
    </row>
    <row r="20">
      <c r="A20"/>
      <c r="B20"/>
      <c r="C20"/>
      <c r="D20"/>
      <c r="E20"/>
      <c r="F20" t="s" s="3">
        <v>72</v>
      </c>
      <c r="G20" s="12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77</v>
      </c>
      <c r="D2" s="11">
        <v>100</v>
      </c>
      <c r="E2" t="s">
        <v>24</v>
      </c>
      <c r="F2" t="s">
        <v>78</v>
      </c>
    </row>
    <row r="3">
      <c r="A3">
        <v>1</v>
      </c>
      <c r="B3" t="s">
        <v>79</v>
      </c>
      <c r="C3" t="s">
        <v>80</v>
      </c>
      <c r="D3" s="11">
        <v>7</v>
      </c>
      <c r="E3" t="s">
        <v>41</v>
      </c>
      <c r="F3" t="s">
        <v>66</v>
      </c>
    </row>
    <row r="4">
      <c r="A4">
        <v>1</v>
      </c>
      <c r="B4" t="s">
        <v>81</v>
      </c>
      <c r="C4" t="s">
        <v>80</v>
      </c>
      <c r="D4" s="11">
        <v>1.5</v>
      </c>
      <c r="E4" t="s">
        <v>41</v>
      </c>
      <c r="F4" t="s">
        <v>69</v>
      </c>
    </row>
    <row r="5">
      <c r="A5">
        <v>1</v>
      </c>
      <c r="B5" t="s">
        <v>82</v>
      </c>
      <c r="C5" t="s">
        <v>77</v>
      </c>
      <c r="D5" s="11">
        <v>0.3</v>
      </c>
      <c r="E5" t="s">
        <v>34</v>
      </c>
      <c r="F5" t="s">
        <v>83</v>
      </c>
    </row>
    <row r="6">
      <c r="A6">
        <v>2</v>
      </c>
      <c r="B6" t="s">
        <v>84</v>
      </c>
      <c r="C6" t="s">
        <v>80</v>
      </c>
      <c r="D6" s="11">
        <v>0.06</v>
      </c>
      <c r="E6" t="s">
        <v>48</v>
      </c>
      <c r="F6" t="s">
        <v>47</v>
      </c>
    </row>
    <row r="7">
      <c r="A7">
        <v>1</v>
      </c>
      <c r="B7" t="s">
        <v>85</v>
      </c>
      <c r="C7" t="s">
        <v>80</v>
      </c>
      <c r="D7" s="11">
        <v>0.5</v>
      </c>
      <c r="E7" t="s">
        <v>41</v>
      </c>
      <c r="F7" t="s">
        <v>54</v>
      </c>
    </row>
    <row r="8">
      <c r="A8">
        <v>1</v>
      </c>
      <c r="B8" t="s">
        <v>86</v>
      </c>
      <c r="C8" t="s">
        <v>80</v>
      </c>
      <c r="D8" s="11">
        <v>1.5</v>
      </c>
      <c r="E8" t="s">
        <v>34</v>
      </c>
      <c r="F8" t="s">
        <v>37</v>
      </c>
    </row>
    <row r="9">
      <c r="A9">
        <v>1</v>
      </c>
      <c r="B9" t="s">
        <v>87</v>
      </c>
      <c r="C9" t="s">
        <v>77</v>
      </c>
      <c r="D9" s="11">
        <v>21</v>
      </c>
      <c r="E9" t="s">
        <v>34</v>
      </c>
      <c r="F9" t="s">
        <v>88</v>
      </c>
    </row>
    <row r="10">
      <c r="A10">
        <v>2</v>
      </c>
      <c r="B10" t="s">
        <v>89</v>
      </c>
      <c r="C10" t="s">
        <v>80</v>
      </c>
      <c r="D10" s="11">
        <v>20.685</v>
      </c>
      <c r="E10" t="s">
        <v>34</v>
      </c>
      <c r="F10" t="s">
        <v>33</v>
      </c>
    </row>
    <row r="11">
      <c r="A11">
        <v>2</v>
      </c>
      <c r="B11" t="s">
        <v>90</v>
      </c>
      <c r="C11" t="s">
        <v>80</v>
      </c>
      <c r="D11" s="11">
        <v>0.315</v>
      </c>
      <c r="E11" t="s">
        <v>41</v>
      </c>
      <c r="F11" t="s">
        <v>51</v>
      </c>
    </row>
    <row r="12">
      <c r="A12">
        <v>1</v>
      </c>
      <c r="B12" t="s">
        <v>91</v>
      </c>
      <c r="C12" t="s">
        <v>80</v>
      </c>
      <c r="D12" s="11">
        <v>0.007</v>
      </c>
      <c r="E12" t="s">
        <v>41</v>
      </c>
      <c r="F12" t="s">
        <v>44</v>
      </c>
    </row>
    <row r="13">
      <c r="A13">
        <v>1</v>
      </c>
      <c r="B13" t="s">
        <v>92</v>
      </c>
      <c r="C13" t="s">
        <v>80</v>
      </c>
      <c r="D13" s="11">
        <v>0.3</v>
      </c>
      <c r="E13" t="s">
        <v>41</v>
      </c>
      <c r="F13" t="s">
        <v>40</v>
      </c>
    </row>
    <row r="14">
      <c r="A14">
        <v>1</v>
      </c>
      <c r="B14" t="s">
        <v>93</v>
      </c>
      <c r="C14" t="s">
        <v>80</v>
      </c>
      <c r="D14" s="11">
        <v>2</v>
      </c>
      <c r="E14" t="s">
        <v>41</v>
      </c>
      <c r="F14" t="s">
        <v>60</v>
      </c>
    </row>
    <row r="15">
      <c r="A15">
        <v>1</v>
      </c>
      <c r="B15" t="s">
        <v>94</v>
      </c>
      <c r="C15" t="s">
        <v>80</v>
      </c>
      <c r="D15" s="11">
        <v>0.1</v>
      </c>
      <c r="E15" t="s">
        <v>41</v>
      </c>
      <c r="F15" t="s">
        <v>69</v>
      </c>
    </row>
    <row r="16">
      <c r="A16">
        <v>1</v>
      </c>
      <c r="B16" t="s">
        <v>95</v>
      </c>
      <c r="C16" t="s">
        <v>77</v>
      </c>
      <c r="D16" s="11">
        <v>0.15</v>
      </c>
      <c r="E16" t="s">
        <v>41</v>
      </c>
      <c r="F16" t="s">
        <v>83</v>
      </c>
    </row>
    <row r="17">
      <c r="A17">
        <v>2</v>
      </c>
      <c r="B17" t="s">
        <v>96</v>
      </c>
      <c r="C17" t="s">
        <v>80</v>
      </c>
      <c r="D17" s="11">
        <v>1.5</v>
      </c>
      <c r="E17" t="s">
        <v>63</v>
      </c>
      <c r="F17" t="s">
        <v>60</v>
      </c>
    </row>
    <row r="18">
      <c r="A18">
        <v>1</v>
      </c>
      <c r="B18" t="s">
        <v>85</v>
      </c>
      <c r="C18" t="s">
        <v>80</v>
      </c>
      <c r="D18" s="11">
        <v>1</v>
      </c>
      <c r="E18" t="s">
        <v>41</v>
      </c>
      <c r="F18" t="s">
        <v>54</v>
      </c>
    </row>
    <row r="19">
      <c r="A19">
        <v>1</v>
      </c>
      <c r="B19" t="s">
        <v>97</v>
      </c>
      <c r="C19" t="s">
        <v>80</v>
      </c>
      <c r="D19" s="11">
        <v>1.5</v>
      </c>
      <c r="E19" t="s">
        <v>41</v>
      </c>
      <c r="F19" t="s">
        <v>57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98</v>
      </c>
      <c r="B1" t="s" s="2">
        <v>99</v>
      </c>
      <c r="C1" t="s" s="2">
        <v>100</v>
      </c>
      <c r="D1" t="s" s="2">
        <v>101</v>
      </c>
      <c r="E1" t="s" s="2">
        <v>102</v>
      </c>
      <c r="F1" t="s" s="2">
        <v>103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Réaliser le bouillon à partir de fond déshydraté, en se reportant aux recommandations du fabricant, et le maintenir frémissant. Préparer la garniture : Réhydrater les cèpes 30 minutes dans de l'eau tiède, les égoutter (filtrer l'eau de trempage et l'ajouter au bouillon) et les hacher. Sauter les champignons de Paris avec l'ail ; ajouter cèpes et champignons à mi-cuisson, le persil à la fin.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Nacrer le riz — Par lots (sauteuse basculante ou sauteuses), faire suer les échalotes dans l'huile d'olive et le beurre. Ajouter le riz et le nacrer 2 à 3 minutes. Déglacer au vin et laisser évaporer.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Crémer (mantecatura) — Hors du feu, incorporer vivement les éléments de finition (beurre froid et parmesan, ou beurre et persil pour les risottos de la mer). Laisser reposer 1 à 2 minutes couvert.</t>
        </is>
      </c>
      <c r="E6" t="s" s="13"/>
      <c r="F6"/>
    </row>
    <row r="7">
      <c r="A7" t="s">
        <v>2</v>
      </c>
      <c r="B7">
        <v>6</v>
      </c>
      <c r="C7"/>
      <c r="D7" t="s" s="13">
        <v>104</v>
      </c>
      <c r="E7" t="s" s="13"/>
      <c r="F7"/>
    </row>
    <row r="8">
      <c r="A8" t="s">
        <v>105</v>
      </c>
      <c r="B8">
        <v>1</v>
      </c>
      <c r="C8" t="s">
        <v>106</v>
      </c>
      <c r="D8" t="s" s="13">
        <v>107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108</v>
      </c>
      <c r="B1"/>
      <c r="C1"/>
      <c r="D1"/>
    </row>
    <row r="2">
      <c r="A2" t="str" s="14">
        <f>"GRO-RIS-PORCINI · GRO.GARNITUR · référence : "&amp;Besoins!B3&amp;" "&amp;Besoins!C3&amp;" · multiplicateur réglable sur la feuille ""Besoins"""</f>
        <v>GRO-RIS-PORCINI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109</v>
      </c>
      <c r="B4"/>
      <c r="C4"/>
      <c r="D4"/>
    </row>
    <row r="5">
      <c r="A5" t="s" s="16">
        <v>110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111</v>
      </c>
      <c r="B6" t="str" s="13">
        <f>Procedure!D3</f>
        <v>Préparations préliminaires — Réaliser le bouillon à partir de fond déshydraté, en se reportant aux recommandations du fabricant, et le maintenir frémissant. Préparer la garniture : Réhydrater les cèpes 30 minutes dans de l'eau tiède, les égoutter (filtrer l'eau de trempage et l'ajouter au bouillon) et les hacher. Sauter les champignons de Paris avec l'ail ; ajouter cèpes et champignons à mi-cuisson, le persil à la fin.</v>
      </c>
      <c r="C6"/>
      <c r="D6"/>
    </row>
    <row r="7">
      <c r="A7"/>
      <c r="B7" t="s">
        <v>112</v>
      </c>
      <c r="C7" s="11">
        <f>'Besoins'!$B$2*21</f>
        <v>21</v>
      </c>
      <c r="D7" t="s">
        <v>34</v>
      </c>
    </row>
    <row r="8">
      <c r="A8"/>
      <c r="B8" t="str">
        <f>Besoins!B9</f>
        <v>Cèpes déshydratés</v>
      </c>
      <c r="C8" s="11">
        <f>Besoins!E9</f>
        <v>0.3</v>
      </c>
      <c r="D8" t="str">
        <f>Besoins!F9</f>
        <v>kg</v>
      </c>
    </row>
    <row r="9">
      <c r="A9"/>
      <c r="B9" t="str">
        <f>Besoins!B15</f>
        <v>CHAMPIGNON DE PARIS Pologne pied coupé cat.I plateau</v>
      </c>
      <c r="C9" s="11">
        <f>Besoins!E15</f>
        <v>2</v>
      </c>
      <c r="D9" t="str">
        <f>Besoins!F15</f>
        <v>kg</v>
      </c>
    </row>
    <row r="10">
      <c r="A10"/>
      <c r="B10" t="str">
        <f>Besoins!B18</f>
        <v>Ail haché IQF</v>
      </c>
      <c r="C10" s="11">
        <f>Besoins!E18</f>
        <v>0.1</v>
      </c>
      <c r="D10" t="str">
        <f>Besoins!F18</f>
        <v>kg</v>
      </c>
    </row>
    <row r="11">
      <c r="A11"/>
      <c r="B11" t="s">
        <v>113</v>
      </c>
      <c r="C11" s="11">
        <f>'Besoins'!$B$2*0.15</f>
        <v>0.15</v>
      </c>
      <c r="D11" t="s">
        <v>41</v>
      </c>
    </row>
    <row r="12">
      <c r="A12" t="s" s="16">
        <v>114</v>
      </c>
      <c r="B12" t="str" s="13">
        <f>Procedure!D4</f>
        <v>Nacrer le riz — Par lots (sauteuse basculante ou sauteuses), faire suer les échalotes dans l'huile d'olive et le beurre. Ajouter le riz et le nacrer 2 à 3 minutes. Déglacer au vin et laisser évaporer.</v>
      </c>
      <c r="C12"/>
      <c r="D12"/>
    </row>
    <row r="13">
      <c r="A13"/>
      <c r="B13" t="str">
        <f>Besoins!B17</f>
        <v>Riz rond (risotto)</v>
      </c>
      <c r="C13" s="11">
        <f>Besoins!E17</f>
        <v>7</v>
      </c>
      <c r="D13" t="str">
        <f>Besoins!F17</f>
        <v>kg</v>
      </c>
    </row>
    <row r="14">
      <c r="A14"/>
      <c r="B14" t="str">
        <f>Besoins!B19</f>
        <v>Échalotes ciselées surgelées</v>
      </c>
      <c r="C14" s="11">
        <f>Besoins!E19</f>
        <v>1.5</v>
      </c>
      <c r="D14" t="str">
        <f>Besoins!F19</f>
        <v>kg</v>
      </c>
    </row>
    <row r="15">
      <c r="A15"/>
      <c r="B15" t="s">
        <v>115</v>
      </c>
      <c r="C15" s="11">
        <f>'Besoins'!$B$2*0.3</f>
        <v>0.3</v>
      </c>
      <c r="D15" t="s">
        <v>34</v>
      </c>
    </row>
    <row r="16">
      <c r="A16"/>
      <c r="B16" t="s">
        <v>116</v>
      </c>
      <c r="C16" s="11">
        <f>'Besoins'!$B$2*0.5</f>
        <v>0.5</v>
      </c>
      <c r="D16" t="s">
        <v>41</v>
      </c>
    </row>
    <row r="17">
      <c r="A17"/>
      <c r="B17" t="str">
        <f>Besoins!B8</f>
        <v>Vin blanc sec de cuisson</v>
      </c>
      <c r="C17" s="11">
        <f>Besoins!E8</f>
        <v>1.5</v>
      </c>
      <c r="D17" t="str">
        <f>Besoins!F8</f>
        <v>lt</v>
      </c>
    </row>
    <row r="18">
      <c r="A18" t="s" s="16">
        <v>117</v>
      </c>
      <c r="B18" t="str" s="13">
        <f>Procedure!D5</f>
        <v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v>
      </c>
      <c r="C18"/>
      <c r="D18"/>
    </row>
    <row r="19">
      <c r="A19"/>
      <c r="B19" t="str">
        <f>Besoins!B10</f>
        <v>Poivre noir moulu</v>
      </c>
      <c r="C19" s="11">
        <f>Besoins!E10</f>
        <v>0.007</v>
      </c>
      <c r="D19" t="str">
        <f>Besoins!F10</f>
        <v>kg</v>
      </c>
    </row>
    <row r="20">
      <c r="A20" t="s" s="16">
        <v>118</v>
      </c>
      <c r="B20" t="str" s="13">
        <f>Procedure!D6</f>
        <v>Crémer (mantecatura) — Hors du feu, incorporer vivement les éléments de finition (beurre froid et parmesan, ou beurre et persil pour les risottos de la mer). Laisser reposer 1 à 2 minutes couvert.</v>
      </c>
      <c r="C20"/>
      <c r="D20"/>
    </row>
    <row r="21">
      <c r="A21"/>
      <c r="B21" t="s">
        <v>116</v>
      </c>
      <c r="C21" s="11">
        <f>'Besoins'!$B$2*1</f>
        <v>1</v>
      </c>
      <c r="D21" t="s">
        <v>41</v>
      </c>
    </row>
    <row r="22">
      <c r="A22"/>
      <c r="B22" t="str">
        <f>Besoins!B14</f>
        <v>Parmesan râpé (Parmigiano)</v>
      </c>
      <c r="C22" s="11">
        <f>Besoins!E14</f>
        <v>1.5</v>
      </c>
      <c r="D22" t="str">
        <f>Besoins!F14</f>
        <v>kg</v>
      </c>
    </row>
    <row r="23">
      <c r="A23" t="s" s="16">
        <v>119</v>
      </c>
      <c r="B23" t="str" s="13">
        <f>Procedure!D7</f>
        <v>Servir — Servir aussitôt, en flux tendu : 30 minutes au maximum à + 63 °C, en détendant d'un peu de bouillon chaud au service.</v>
      </c>
      <c r="C23"/>
      <c r="D23"/>
    </row>
    <row r="24">
      <c r="A24"/>
      <c r="B24"/>
      <c r="C24"/>
      <c r="D24"/>
    </row>
    <row r="25">
      <c r="A25" t="s" s="15">
        <v>120</v>
      </c>
      <c r="B25"/>
      <c r="C25"/>
      <c r="D25"/>
    </row>
    <row r="26">
      <c r="A26" t="s" s="16">
        <v>110</v>
      </c>
      <c r="B26" t="str" s="13">
        <f>"[DISSOUDRE] "&amp;Procedure!D8</f>
        <v>[DISSOUDRE] Délayer la poudre dans l'eau froide en fouettant, puis porter à ébullition en remuant régulièrement.</v>
      </c>
      <c r="C26"/>
      <c r="D26"/>
    </row>
    <row r="27">
      <c r="A27"/>
      <c r="B27" t="str">
        <f>Besoins!B7</f>
        <v>Eau (robinet - moy. France 2026)</v>
      </c>
      <c r="C27" s="11">
        <f>Besoins!E7</f>
        <v>20.685</v>
      </c>
      <c r="D27" t="str">
        <f>Besoins!F7</f>
        <v>lt</v>
      </c>
    </row>
    <row r="28">
      <c r="A28"/>
      <c r="B28" t="str">
        <f>Besoins!B12</f>
        <v>Fonds Blanc de Volaille (Knorr Professional)</v>
      </c>
      <c r="C28" s="11">
        <f>Besoins!E12</f>
        <v>0.315</v>
      </c>
      <c r="D28" t="str">
        <f>Besoins!F12</f>
        <v>kg</v>
      </c>
    </row>
    <row r="29">
      <c r="A29"/>
      <c r="B29"/>
      <c r="C29"/>
      <c r="D29"/>
    </row>
    <row r="30">
      <c r="A30" t="s" s="17">
        <v>21</v>
      </c>
      <c r="B30"/>
      <c r="C30"/>
      <c r="D30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2:D12"/>
    <mergeCell ref="B18:D18"/>
    <mergeCell ref="B20:D20"/>
    <mergeCell ref="B23:D23"/>
    <mergeCell ref="A25:D25"/>
    <mergeCell ref="B26:D26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2026-09-27T15:41:29Z</dcterms:created>
  <dc:title>RISOTTO AI FUNGHI PORCINI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2026-09-27T15:41:29Z</dcterms:modified>
  <cp:revision>1</cp:revision>
</cp:coreProperties>
</file>