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<sst xmlns="http://schemas.openxmlformats.org/spreadsheetml/2006/main" count="117" uniqueCount="117">
  <si>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</si>
  <si>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</si>
  <si>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RISOTTO MILANAISE</t>
  </si>
  <si>
    <t>Code</t>
  </si>
  <si>
    <t>GRO_CDC_190M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</si>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</sst>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84.843668</v>
      </c>
    </row>
    <row r="12">
      <c r="A12" t="s" s="3">
        <v>16</v>
      </c>
      <c r="B12" s="4">
        <v>0.84843668</v>
      </c>
    </row>
    <row r="13">
      <c r="A13"/>
      <c r="B13"/>
    </row>
    <row r="14">
      <c r="A14" t="s" s="5">
        <v>17</v>
      </c>
      <c r="B14" t="s" s="5">
        <v>14</v>
      </c>
    </row>
    <row r="15">
      <c r="A15" t="s" s="5">
        <v>18</v>
      </c>
      <c r="B15" s="6">
        <v>84.843668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0.347826</v>
      </c>
      <c r="E8" s="11">
        <f>D8*$B$2</f>
        <v>0.347826</v>
      </c>
      <c r="F8" t="s">
        <v>24</v>
      </c>
      <c r="G8" s="4">
        <f>E8*2.6450006613</f>
        <v>0.92</v>
      </c>
    </row>
    <row r="9">
      <c r="A9" t="s">
        <v>38</v>
      </c>
      <c r="B9" t="s">
        <v>39</v>
      </c>
      <c r="C9" t="s">
        <v>40</v>
      </c>
      <c r="D9" s="9">
        <v>0.007</v>
      </c>
      <c r="E9" s="11">
        <f>D9*$B$2</f>
        <v>0.007</v>
      </c>
      <c r="F9" t="s">
        <v>41</v>
      </c>
      <c r="G9" s="4">
        <f>E9*12.5</f>
        <v>0.0875</v>
      </c>
    </row>
    <row r="10">
      <c r="A10" t="s">
        <v>42</v>
      </c>
      <c r="B10" t="s">
        <v>43</v>
      </c>
      <c r="C10" t="s">
        <v>40</v>
      </c>
      <c r="D10" s="9">
        <v>0.002</v>
      </c>
      <c r="E10" s="11">
        <f>D10*$B$2</f>
        <v>0.002</v>
      </c>
      <c r="F10" t="s">
        <v>41</v>
      </c>
      <c r="G10" s="4">
        <f>E10*2800</f>
        <v>5.6</v>
      </c>
    </row>
    <row r="11">
      <c r="A11" t="s">
        <v>44</v>
      </c>
      <c r="B11" t="s">
        <v>45</v>
      </c>
      <c r="C11" t="s">
        <v>46</v>
      </c>
      <c r="D11" s="9">
        <v>0.24</v>
      </c>
      <c r="E11" s="11">
        <f>D11*$B$2</f>
        <v>0.24</v>
      </c>
      <c r="F11" t="s">
        <v>41</v>
      </c>
      <c r="G11" s="4">
        <f>E11*25.01</f>
        <v>6.0024</v>
      </c>
    </row>
    <row r="12">
      <c r="A12" t="s">
        <v>47</v>
      </c>
      <c r="B12" t="s">
        <v>48</v>
      </c>
      <c r="C12" t="s">
        <v>49</v>
      </c>
      <c r="D12" s="9">
        <v>0.6</v>
      </c>
      <c r="E12" s="11">
        <f>D12*$B$2</f>
        <v>0.6</v>
      </c>
      <c r="F12" t="s">
        <v>34</v>
      </c>
      <c r="G12" s="4">
        <f>E12*1.05</f>
        <v>0.63</v>
      </c>
    </row>
    <row r="13">
      <c r="A13" t="s">
        <v>50</v>
      </c>
      <c r="B13" t="s">
        <v>51</v>
      </c>
      <c r="C13" t="s">
        <v>52</v>
      </c>
      <c r="D13" s="9">
        <v>0.8</v>
      </c>
      <c r="E13" s="11">
        <f>D13*$B$2</f>
        <v>0.8</v>
      </c>
      <c r="F13" t="s">
        <v>41</v>
      </c>
      <c r="G13" s="4">
        <f>E13*5.2</f>
        <v>4.16</v>
      </c>
    </row>
    <row r="14">
      <c r="A14" t="s">
        <v>53</v>
      </c>
      <c r="B14" t="s">
        <v>54</v>
      </c>
      <c r="C14" t="s">
        <v>55</v>
      </c>
      <c r="D14" s="9">
        <v>2</v>
      </c>
      <c r="E14" s="11">
        <f>D14*$B$2</f>
        <v>2</v>
      </c>
      <c r="F14" t="s">
        <v>41</v>
      </c>
      <c r="G14" s="4">
        <f>E14*14.5</f>
        <v>29</v>
      </c>
    </row>
    <row r="15">
      <c r="A15" t="s">
        <v>56</v>
      </c>
      <c r="B15" t="s">
        <v>57</v>
      </c>
      <c r="C15" t="s">
        <v>58</v>
      </c>
      <c r="D15" s="9">
        <v>1.6</v>
      </c>
      <c r="E15" s="11">
        <f>D15*$B$2</f>
        <v>1.6</v>
      </c>
      <c r="F15" t="s">
        <v>41</v>
      </c>
      <c r="G15" s="4">
        <f>E15*3.2</f>
        <v>5.12</v>
      </c>
    </row>
    <row r="16">
      <c r="A16" t="s">
        <v>59</v>
      </c>
      <c r="B16" t="s">
        <v>60</v>
      </c>
      <c r="C16" t="s">
        <v>61</v>
      </c>
      <c r="D16" s="9">
        <v>8</v>
      </c>
      <c r="E16" s="11">
        <f>D16*$B$2</f>
        <v>8</v>
      </c>
      <c r="F16" t="s">
        <v>41</v>
      </c>
      <c r="G16" s="4">
        <f>E16*1.4</f>
        <v>11.2</v>
      </c>
    </row>
    <row r="17">
      <c r="A17" t="s">
        <v>62</v>
      </c>
      <c r="B17" t="s">
        <v>63</v>
      </c>
      <c r="C17" t="s">
        <v>64</v>
      </c>
      <c r="D17" s="9">
        <v>2.4</v>
      </c>
      <c r="E17" s="11">
        <f>D17*$B$2</f>
        <v>2.4</v>
      </c>
      <c r="F17" t="s">
        <v>41</v>
      </c>
      <c r="G17" s="4">
        <f>E17*3.89</f>
        <v>9.336</v>
      </c>
    </row>
    <row r="18">
      <c r="A18" t="s">
        <v>65</v>
      </c>
      <c r="B18" t="s">
        <v>66</v>
      </c>
      <c r="C18" t="s">
        <v>67</v>
      </c>
      <c r="D18" s="9">
        <v>1.2</v>
      </c>
      <c r="E18" s="11">
        <f>D18*$B$2</f>
        <v>1.2</v>
      </c>
      <c r="F18" t="s">
        <v>41</v>
      </c>
      <c r="G18" s="4">
        <f>E18*10.6</f>
        <v>12.72</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74</v>
      </c>
    </row>
    <row r="4">
      <c r="A4">
        <v>2</v>
      </c>
      <c r="B4" t="s">
        <v>76</v>
      </c>
      <c r="C4" t="s">
        <v>77</v>
      </c>
      <c r="D4" s="11">
        <v>8</v>
      </c>
      <c r="E4" t="s">
        <v>41</v>
      </c>
      <c r="F4" t="s">
        <v>61</v>
      </c>
    </row>
    <row r="5">
      <c r="A5">
        <v>2</v>
      </c>
      <c r="B5" t="s">
        <v>78</v>
      </c>
      <c r="C5" t="s">
        <v>77</v>
      </c>
      <c r="D5" s="11">
        <v>2.4</v>
      </c>
      <c r="E5" t="s">
        <v>41</v>
      </c>
      <c r="F5" t="s">
        <v>64</v>
      </c>
    </row>
    <row r="6">
      <c r="A6">
        <v>2</v>
      </c>
      <c r="B6" t="s">
        <v>79</v>
      </c>
      <c r="C6" t="s">
        <v>77</v>
      </c>
      <c r="D6" s="11">
        <v>0.6</v>
      </c>
      <c r="E6" t="s">
        <v>34</v>
      </c>
      <c r="F6" t="s">
        <v>49</v>
      </c>
    </row>
    <row r="7">
      <c r="A7">
        <v>2</v>
      </c>
      <c r="B7" t="s">
        <v>80</v>
      </c>
      <c r="C7" t="s">
        <v>73</v>
      </c>
      <c r="D7" s="11">
        <v>16</v>
      </c>
      <c r="E7" t="s">
        <v>34</v>
      </c>
      <c r="F7" t="s">
        <v>81</v>
      </c>
    </row>
    <row r="8">
      <c r="A8">
        <v>3</v>
      </c>
      <c r="B8" t="s">
        <v>82</v>
      </c>
      <c r="C8" t="s">
        <v>77</v>
      </c>
      <c r="D8" s="11">
        <v>15.76</v>
      </c>
      <c r="E8" t="s">
        <v>34</v>
      </c>
      <c r="F8" t="s">
        <v>33</v>
      </c>
    </row>
    <row r="9">
      <c r="A9">
        <v>3</v>
      </c>
      <c r="B9" t="s">
        <v>83</v>
      </c>
      <c r="C9" t="s">
        <v>77</v>
      </c>
      <c r="D9" s="11">
        <v>0.24</v>
      </c>
      <c r="E9" t="s">
        <v>41</v>
      </c>
      <c r="F9" t="s">
        <v>46</v>
      </c>
    </row>
    <row r="10">
      <c r="A10">
        <v>2</v>
      </c>
      <c r="B10" t="s">
        <v>84</v>
      </c>
      <c r="C10" t="s">
        <v>77</v>
      </c>
      <c r="D10" s="11">
        <v>0.007</v>
      </c>
      <c r="E10" t="s">
        <v>41</v>
      </c>
      <c r="F10" t="s">
        <v>40</v>
      </c>
    </row>
    <row r="11">
      <c r="A11">
        <v>2</v>
      </c>
      <c r="B11" t="s">
        <v>85</v>
      </c>
      <c r="C11" t="s">
        <v>77</v>
      </c>
      <c r="D11" s="11">
        <v>2</v>
      </c>
      <c r="E11" t="s">
        <v>41</v>
      </c>
      <c r="F11" t="s">
        <v>55</v>
      </c>
    </row>
    <row r="12">
      <c r="A12">
        <v>2</v>
      </c>
      <c r="B12" t="s">
        <v>86</v>
      </c>
      <c r="C12" t="s">
        <v>77</v>
      </c>
      <c r="D12" s="11">
        <v>0.8</v>
      </c>
      <c r="E12" t="s">
        <v>41</v>
      </c>
      <c r="F12" t="s">
        <v>52</v>
      </c>
    </row>
    <row r="13">
      <c r="A13">
        <v>1</v>
      </c>
      <c r="B13" t="s">
        <v>87</v>
      </c>
      <c r="C13" t="s">
        <v>77</v>
      </c>
      <c r="D13" s="11">
        <v>1.6</v>
      </c>
      <c r="E13" t="s">
        <v>41</v>
      </c>
      <c r="F13" t="s">
        <v>58</v>
      </c>
    </row>
    <row r="14">
      <c r="A14">
        <v>1</v>
      </c>
      <c r="B14" t="s">
        <v>88</v>
      </c>
      <c r="C14" t="s">
        <v>77</v>
      </c>
      <c r="D14" s="11">
        <v>1.2</v>
      </c>
      <c r="E14" t="s">
        <v>41</v>
      </c>
      <c r="F14" t="s">
        <v>67</v>
      </c>
    </row>
    <row r="15">
      <c r="A15">
        <v>1</v>
      </c>
      <c r="B15" t="s">
        <v>89</v>
      </c>
      <c r="C15" t="s">
        <v>73</v>
      </c>
      <c r="D15" s="11">
        <v>0.8</v>
      </c>
      <c r="E15" t="s">
        <v>41</v>
      </c>
      <c r="F15" t="s">
        <v>81</v>
      </c>
    </row>
    <row r="16">
      <c r="A16">
        <v>2</v>
      </c>
      <c r="B16" t="s">
        <v>90</v>
      </c>
      <c r="C16" t="s">
        <v>77</v>
      </c>
      <c r="D16" s="11">
        <v>0.348</v>
      </c>
      <c r="E16" t="s">
        <v>24</v>
      </c>
      <c r="F16" t="s">
        <v>37</v>
      </c>
    </row>
    <row r="17">
      <c r="A17">
        <v>1</v>
      </c>
      <c r="B17" t="s">
        <v>91</v>
      </c>
      <c r="C17" t="s">
        <v>77</v>
      </c>
      <c r="D17" s="11">
        <v>0.002</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Préparer la garniture — Laver et tailler en quartiers les champignons. Réserver au froid avec les autres éléments de la garniture (champignons en quartiers, dés de jambon, tomates concassées et safran).</t>
        </is>
      </c>
      <c r="E2" t="s" s="13"/>
      <c r="F2"/>
    </row>
    <row r="3">
      <c r="A3" t="s">
        <v>2</v>
      </c>
      <c r="B3">
        <v>2</v>
      </c>
      <c r="C3"/>
      <c r="D3" t="inlineStr" s="13">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98</v>
      </c>
      <c r="E4" t="s" s="13"/>
      <c r="F4"/>
    </row>
    <row r="5">
      <c r="A5" t="s">
        <v>99</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99</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99</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99</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99</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100</v>
      </c>
      <c r="B10">
        <v>1</v>
      </c>
      <c r="C10" t="s">
        <v>101</v>
      </c>
      <c r="D10" t="s" s="13">
        <v>102</v>
      </c>
      <c r="E10" t="s" s="13"/>
      <c r="F10"/>
    </row>
    <row r="11">
      <c r="A11" t="s">
        <v>103</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11">
        <f>Besoins!E15</f>
        <v>1.6</v>
      </c>
      <c r="D6" t="str">
        <f>Besoins!F15</f>
        <v>kg</v>
      </c>
    </row>
    <row r="7">
      <c r="A7"/>
      <c r="B7" t="str">
        <f>Besoins!B18</f>
        <v>Jambon en cubes</v>
      </c>
      <c r="C7" s="11">
        <f>Besoins!E18</f>
        <v>1.2</v>
      </c>
      <c r="D7" t="str">
        <f>Besoins!F18</f>
        <v>kg</v>
      </c>
    </row>
    <row r="8">
      <c r="A8"/>
      <c r="B8" t="s">
        <v>107</v>
      </c>
      <c r="C8" s="11">
        <f>'Besoins'!$B$2*0.8</f>
        <v>0.8</v>
      </c>
      <c r="D8" t="s">
        <v>41</v>
      </c>
    </row>
    <row r="9">
      <c r="A9"/>
      <c r="B9" t="str">
        <f>Besoins!B10</f>
        <v>Safran filaments (Iran)</v>
      </c>
      <c r="C9" s="11">
        <f>Besoins!E10</f>
        <v>0.002</v>
      </c>
      <c r="D9" t="str">
        <f>Besoins!F10</f>
        <v>kg</v>
      </c>
    </row>
    <row r="10">
      <c r="A10" t="s" s="16">
        <v>108</v>
      </c>
      <c r="B10" t="str" s="13">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109</v>
      </c>
      <c r="C11" s="11">
        <f>'Besoins'!$B$2*100</f>
        <v>100</v>
      </c>
      <c r="D11" t="s">
        <v>24</v>
      </c>
    </row>
    <row r="12">
      <c r="A12" t="s" s="16">
        <v>110</v>
      </c>
      <c r="B12" t="str" s="13">
        <f>Procedure!D4</f>
        <v>Servir — Servir le risotto milanaise en accompagnement de viandes et de volailles.</v>
      </c>
      <c r="C12"/>
      <c r="D12"/>
    </row>
    <row r="13">
      <c r="A13"/>
      <c r="B13"/>
      <c r="C13"/>
      <c r="D13"/>
    </row>
    <row r="14">
      <c r="A14" t="s" s="15">
        <v>111</v>
      </c>
      <c r="B14"/>
      <c r="C14"/>
      <c r="D14"/>
    </row>
    <row r="15">
      <c r="A15" t="s" s="16">
        <v>106</v>
      </c>
      <c r="B15" t="str" s="13">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6">
        <v>108</v>
      </c>
      <c r="B16"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11">
        <f>Besoins!E16</f>
        <v>8</v>
      </c>
      <c r="D17" t="str">
        <f>Besoins!F16</f>
        <v>kg</v>
      </c>
    </row>
    <row r="18">
      <c r="A18"/>
      <c r="B18" t="str">
        <f>Besoins!B17</f>
        <v>Oignons émincés surgelés</v>
      </c>
      <c r="C18" s="11">
        <f>Besoins!E17</f>
        <v>2.4</v>
      </c>
      <c r="D18" t="str">
        <f>Besoins!F17</f>
        <v>kg</v>
      </c>
    </row>
    <row r="19">
      <c r="A19"/>
      <c r="B19" t="str">
        <f>Besoins!B12</f>
        <v>Huile de tournesol raffinée vrac</v>
      </c>
      <c r="C19" s="11">
        <f>Besoins!E12</f>
        <v>0.6</v>
      </c>
      <c r="D19" t="str">
        <f>Besoins!F12</f>
        <v>lt</v>
      </c>
    </row>
    <row r="20">
      <c r="A20"/>
      <c r="B20" t="s">
        <v>112</v>
      </c>
      <c r="C20" s="11">
        <f>'Besoins'!$B$2*16</f>
        <v>16</v>
      </c>
      <c r="D20" t="s">
        <v>34</v>
      </c>
    </row>
    <row r="21">
      <c r="A21" t="s" s="16">
        <v>110</v>
      </c>
      <c r="B21"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11">
        <f>Besoins!E9</f>
        <v>0.007</v>
      </c>
      <c r="D22" t="str">
        <f>Besoins!F9</f>
        <v>kg</v>
      </c>
    </row>
    <row r="23">
      <c r="A23" t="s" s="16">
        <v>113</v>
      </c>
      <c r="B23"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11">
        <f>Besoins!E14</f>
        <v>2</v>
      </c>
      <c r="D24" t="str">
        <f>Besoins!F14</f>
        <v>kg</v>
      </c>
    </row>
    <row r="25">
      <c r="A25"/>
      <c r="B25" t="str">
        <f>Besoins!B13</f>
        <v>Beurre doux 82% MG plaquette</v>
      </c>
      <c r="C25" s="11">
        <f>Besoins!E13</f>
        <v>0.8</v>
      </c>
      <c r="D25" t="str">
        <f>Besoins!F13</f>
        <v>kg</v>
      </c>
    </row>
    <row r="26">
      <c r="A26" t="s" s="16">
        <v>114</v>
      </c>
      <c r="B26"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5">
        <v>115</v>
      </c>
      <c r="B28"/>
      <c r="C28"/>
      <c r="D28"/>
    </row>
    <row r="29">
      <c r="A29" t="s" s="16">
        <v>106</v>
      </c>
      <c r="B29" t="str" s="13">
        <f>"[DISSOUDRE] "&amp;Procedure!D10</f>
        <v>[DISSOUDRE] Délayer la poudre dans l'eau froide en fouettant, puis porter à ébullition en remuant régulièrement.</v>
      </c>
      <c r="C29"/>
      <c r="D29"/>
    </row>
    <row r="30">
      <c r="A30"/>
      <c r="B30" t="str">
        <f>Besoins!B7</f>
        <v>Eau (robinet - moy. France 2026)</v>
      </c>
      <c r="C30" s="11">
        <f>Besoins!E7</f>
        <v>15.76</v>
      </c>
      <c r="D30" t="str">
        <f>Besoins!F7</f>
        <v>lt</v>
      </c>
    </row>
    <row r="31">
      <c r="A31"/>
      <c r="B31" t="str">
        <f>Besoins!B11</f>
        <v>Fonds Blanc de Volaille (Knorr Professional)</v>
      </c>
      <c r="C31" s="11">
        <f>Besoins!E11</f>
        <v>0.24</v>
      </c>
      <c r="D31" t="str">
        <f>Besoins!F11</f>
        <v>kg</v>
      </c>
    </row>
    <row r="32">
      <c r="A32"/>
      <c r="B32"/>
      <c r="C32"/>
      <c r="D32"/>
    </row>
    <row r="33">
      <c r="A33" t="s" s="15">
        <v>116</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2026-09-27T15:52:05Z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2026-09-27T15:52:05Z</dcterms:modified>
  <cp:revision>1</cp:revision>
</cp:coreProperties>
</file>