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<sst xmlns="http://schemas.openxmlformats.org/spreadsheetml/2006/main" count="106" uniqueCount="106">
  <si>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</si>
  <si>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</si>
  <si>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RISOTTO PIÉMONTAISE</t>
  </si>
  <si>
    <t>Code</t>
  </si>
  <si>
    <t>GRO_CDC_190P</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</si>
  <si>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</si>
  <si>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</si>
  <si>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</si>
  <si>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</si>
  <si>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</si>
  <si>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</si>
  <si>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</si>
  <si>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</si>
  <si>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</si>
  <si>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</si>
  <si>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</si>
  <si>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</si>
  <si>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</si>
  <si>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</si>
  <si>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</si>
  <si>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</si>
  <si>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</si>
  <si>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</si>
  <si>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</si>
  <si>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</si>
  <si>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</si>
  <si>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</si>
  <si>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</si>
  <si>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</si>
  <si>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</si>
  <si>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</si>
  <si>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</si>
  <si>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</si>
  <si>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</si>
  <si>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</si>
  <si>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</si>
  <si>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</si>
  <si>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</si>
  <si>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</si>
  <si>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</si>
  <si>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</si>
  <si>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</si>
  <si>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</si>
  <si>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</si>
  <si>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</si>
  <si>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</si>
  <si>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</si>
  <si>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</si>
  <si>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</si>
  <si>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</si>
  <si>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</si>
  <si>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</si>
  <si>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</si>
  <si>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</si>
  <si>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RIZ-LONG-ETUVE</t>
  </si>
  <si>
    <t>Riz long étuvé</t>
  </si>
  <si>
    <t>Céréales et légumineuses sèches</t>
  </si>
  <si>
    <t>RNMS00780</t>
  </si>
  <si>
    <t>Oignons émincés surgelés</t>
  </si>
  <si>
    <t>Légumes surgelés</t>
  </si>
  <si>
    <t>JAMBON-CUBE</t>
  </si>
  <si>
    <t>Jambon en cubes</t>
  </si>
  <si>
    <t>Porc frais</t>
  </si>
  <si>
    <t>Total</t>
  </si>
  <si>
    <t>Niveau</t>
  </si>
  <si>
    <t>Composant</t>
  </si>
  <si>
    <t>Type</t>
  </si>
  <si>
    <t>Quantité (pour 100 pc)</t>
  </si>
  <si>
    <t>recette</t>
  </si>
  <si>
    <t>Garnitures et légumes collectivité</t>
  </si>
  <si>
    <t xml:space="preserve">    ↳ RISOTTO À L'ITALIENNE</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</si>
  <si>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</si>
  <si>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</si>
  <si>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</si>
  <si>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</si>
  <si>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</si>
  <si>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</si>
  <si>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</si>
  <si>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</si>
  <si>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</si>
  <si>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</si>
  <si>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</si>
  <si>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 xml:space="preserve">    ↳ CHAMPIGNON DE PARIS Pologne pied coupé cat.I plateau</t>
  </si>
  <si>
    <t xml:space="preserve">    ↳ Jambon en cubes</t>
  </si>
  <si>
    <t>Recette</t>
  </si>
  <si>
    <t>#</t>
  </si>
  <si>
    <t>Verbe</t>
  </si>
  <si>
    <t>Étape</t>
  </si>
  <si>
    <t>Précision technique</t>
  </si>
  <si>
    <t>Durée</t>
  </si>
  <si>
    <t>Servir — Servir le risotto piémontaise en accompagnement de viandes et de volailles.</t>
  </si>
  <si>
    <t>RISOTTO À L'ITALIENNE</t>
  </si>
  <si>
    <t>Fond de volaille reconstitue (collectivite)</t>
  </si>
  <si>
    <t>DISSOUDRE</t>
  </si>
  <si>
    <t>Délayer la poudre dans l'eau froide en fouettant, puis porter à ébullition en remuant régulièrement.</t>
  </si>
  <si>
    <t>Fiche technique — RISOTTO PIÉMONTAISE</t>
  </si>
  <si>
    <t>RISOTTO PIÉMONTAISE  GRO_CDC_190P</t>
  </si>
  <si>
    <t>1.</t>
  </si>
  <si>
    <t>2.</t>
  </si>
  <si>
    <t xml:space="preserve">    RISOTTO À L'ITALIENNE</t>
  </si>
  <si>
    <t>3.</t>
  </si>
  <si>
    <t>↳ RISOTTO À L'ITALIENNE  GRO_CDC_190A</t>
  </si>
  <si>
    <t xml:space="preserve">    Fond de volaille reconstitue (collectivite)</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</si>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</sst>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78.323668</v>
      </c>
    </row>
    <row r="12">
      <c r="A12" t="s" s="3">
        <v>16</v>
      </c>
      <c r="B12" s="4">
        <v>0.78323668</v>
      </c>
    </row>
    <row r="13">
      <c r="A13"/>
      <c r="B13"/>
    </row>
    <row r="14">
      <c r="A14" t="s" s="5">
        <v>17</v>
      </c>
      <c r="B14" t="s" s="5">
        <v>14</v>
      </c>
    </row>
    <row r="15">
      <c r="A15" t="s" s="5">
        <v>18</v>
      </c>
      <c r="B15" s="6">
        <v>78.323668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0.007</v>
      </c>
      <c r="E8" s="11">
        <f>D8*$B$2</f>
        <v>0.007</v>
      </c>
      <c r="F8" t="s">
        <v>38</v>
      </c>
      <c r="G8" s="4">
        <f>E8*12.5</f>
        <v>0.0875</v>
      </c>
    </row>
    <row r="9">
      <c r="A9" t="s">
        <v>39</v>
      </c>
      <c r="B9" t="s">
        <v>40</v>
      </c>
      <c r="C9" t="s">
        <v>41</v>
      </c>
      <c r="D9" s="9">
        <v>0.24</v>
      </c>
      <c r="E9" s="11">
        <f>D9*$B$2</f>
        <v>0.24</v>
      </c>
      <c r="F9" t="s">
        <v>38</v>
      </c>
      <c r="G9" s="4">
        <f>E9*25.01</f>
        <v>6.0024</v>
      </c>
    </row>
    <row r="10">
      <c r="A10" t="s">
        <v>42</v>
      </c>
      <c r="B10" t="s">
        <v>43</v>
      </c>
      <c r="C10" t="s">
        <v>44</v>
      </c>
      <c r="D10" s="9">
        <v>0.6</v>
      </c>
      <c r="E10" s="11">
        <f>D10*$B$2</f>
        <v>0.6</v>
      </c>
      <c r="F10" t="s">
        <v>34</v>
      </c>
      <c r="G10" s="4">
        <f>E10*1.05</f>
        <v>0.63</v>
      </c>
    </row>
    <row r="11">
      <c r="A11" t="s">
        <v>45</v>
      </c>
      <c r="B11" t="s">
        <v>46</v>
      </c>
      <c r="C11" t="s">
        <v>47</v>
      </c>
      <c r="D11" s="9">
        <v>0.8</v>
      </c>
      <c r="E11" s="11">
        <f>D11*$B$2</f>
        <v>0.8</v>
      </c>
      <c r="F11" t="s">
        <v>38</v>
      </c>
      <c r="G11" s="4">
        <f>E11*5.2</f>
        <v>4.16</v>
      </c>
    </row>
    <row r="12">
      <c r="A12" t="s">
        <v>48</v>
      </c>
      <c r="B12" t="s">
        <v>49</v>
      </c>
      <c r="C12" t="s">
        <v>50</v>
      </c>
      <c r="D12" s="9">
        <v>2</v>
      </c>
      <c r="E12" s="11">
        <f>D12*$B$2</f>
        <v>2</v>
      </c>
      <c r="F12" t="s">
        <v>38</v>
      </c>
      <c r="G12" s="4">
        <f>E12*14.5</f>
        <v>29</v>
      </c>
    </row>
    <row r="13">
      <c r="A13" t="s">
        <v>51</v>
      </c>
      <c r="B13" t="s">
        <v>52</v>
      </c>
      <c r="C13" t="s">
        <v>53</v>
      </c>
      <c r="D13" s="9">
        <v>1.6</v>
      </c>
      <c r="E13" s="11">
        <f>D13*$B$2</f>
        <v>1.6</v>
      </c>
      <c r="F13" t="s">
        <v>38</v>
      </c>
      <c r="G13" s="4">
        <f>E13*3.2</f>
        <v>5.12</v>
      </c>
    </row>
    <row r="14">
      <c r="A14" t="s">
        <v>54</v>
      </c>
      <c r="B14" t="s">
        <v>55</v>
      </c>
      <c r="C14" t="s">
        <v>56</v>
      </c>
      <c r="D14" s="9">
        <v>8</v>
      </c>
      <c r="E14" s="11">
        <f>D14*$B$2</f>
        <v>8</v>
      </c>
      <c r="F14" t="s">
        <v>38</v>
      </c>
      <c r="G14" s="4">
        <f>E14*1.4</f>
        <v>11.2</v>
      </c>
    </row>
    <row r="15">
      <c r="A15" t="s">
        <v>57</v>
      </c>
      <c r="B15" t="s">
        <v>58</v>
      </c>
      <c r="C15" t="s">
        <v>59</v>
      </c>
      <c r="D15" s="9">
        <v>2.4</v>
      </c>
      <c r="E15" s="11">
        <f>D15*$B$2</f>
        <v>2.4</v>
      </c>
      <c r="F15" t="s">
        <v>38</v>
      </c>
      <c r="G15" s="4">
        <f>E15*3.89</f>
        <v>9.336</v>
      </c>
    </row>
    <row r="16">
      <c r="A16" t="s">
        <v>60</v>
      </c>
      <c r="B16" t="s">
        <v>61</v>
      </c>
      <c r="C16" t="s">
        <v>62</v>
      </c>
      <c r="D16" s="9">
        <v>1.2</v>
      </c>
      <c r="E16" s="11">
        <f>D16*$B$2</f>
        <v>1.2</v>
      </c>
      <c r="F16" t="s">
        <v>38</v>
      </c>
      <c r="G16" s="4">
        <f>E16*10.6</f>
        <v>12.72</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68</v>
      </c>
      <c r="D3" s="11">
        <v>100</v>
      </c>
      <c r="E3" t="s">
        <v>24</v>
      </c>
      <c r="F3" t="s">
        <v>69</v>
      </c>
    </row>
    <row r="4">
      <c r="A4">
        <v>2</v>
      </c>
      <c r="B4" t="s">
        <v>71</v>
      </c>
      <c r="C4" t="s">
        <v>72</v>
      </c>
      <c r="D4" s="11">
        <v>8</v>
      </c>
      <c r="E4" t="s">
        <v>38</v>
      </c>
      <c r="F4" t="s">
        <v>56</v>
      </c>
    </row>
    <row r="5">
      <c r="A5">
        <v>2</v>
      </c>
      <c r="B5" t="s">
        <v>73</v>
      </c>
      <c r="C5" t="s">
        <v>72</v>
      </c>
      <c r="D5" s="11">
        <v>2.4</v>
      </c>
      <c r="E5" t="s">
        <v>38</v>
      </c>
      <c r="F5" t="s">
        <v>59</v>
      </c>
    </row>
    <row r="6">
      <c r="A6">
        <v>2</v>
      </c>
      <c r="B6" t="s">
        <v>74</v>
      </c>
      <c r="C6" t="s">
        <v>72</v>
      </c>
      <c r="D6" s="11">
        <v>0.6</v>
      </c>
      <c r="E6" t="s">
        <v>34</v>
      </c>
      <c r="F6" t="s">
        <v>44</v>
      </c>
    </row>
    <row r="7">
      <c r="A7">
        <v>2</v>
      </c>
      <c r="B7" t="s">
        <v>75</v>
      </c>
      <c r="C7" t="s">
        <v>68</v>
      </c>
      <c r="D7" s="11">
        <v>16</v>
      </c>
      <c r="E7" t="s">
        <v>34</v>
      </c>
      <c r="F7" t="s">
        <v>76</v>
      </c>
    </row>
    <row r="8">
      <c r="A8">
        <v>3</v>
      </c>
      <c r="B8" t="s">
        <v>77</v>
      </c>
      <c r="C8" t="s">
        <v>72</v>
      </c>
      <c r="D8" s="11">
        <v>15.76</v>
      </c>
      <c r="E8" t="s">
        <v>34</v>
      </c>
      <c r="F8" t="s">
        <v>33</v>
      </c>
    </row>
    <row r="9">
      <c r="A9">
        <v>3</v>
      </c>
      <c r="B9" t="s">
        <v>78</v>
      </c>
      <c r="C9" t="s">
        <v>72</v>
      </c>
      <c r="D9" s="11">
        <v>0.24</v>
      </c>
      <c r="E9" t="s">
        <v>38</v>
      </c>
      <c r="F9" t="s">
        <v>41</v>
      </c>
    </row>
    <row r="10">
      <c r="A10">
        <v>2</v>
      </c>
      <c r="B10" t="s">
        <v>79</v>
      </c>
      <c r="C10" t="s">
        <v>72</v>
      </c>
      <c r="D10" s="11">
        <v>0.007</v>
      </c>
      <c r="E10" t="s">
        <v>38</v>
      </c>
      <c r="F10" t="s">
        <v>37</v>
      </c>
    </row>
    <row r="11">
      <c r="A11">
        <v>2</v>
      </c>
      <c r="B11" t="s">
        <v>80</v>
      </c>
      <c r="C11" t="s">
        <v>72</v>
      </c>
      <c r="D11" s="11">
        <v>2</v>
      </c>
      <c r="E11" t="s">
        <v>38</v>
      </c>
      <c r="F11" t="s">
        <v>50</v>
      </c>
    </row>
    <row r="12">
      <c r="A12">
        <v>2</v>
      </c>
      <c r="B12" t="s">
        <v>81</v>
      </c>
      <c r="C12" t="s">
        <v>72</v>
      </c>
      <c r="D12" s="11">
        <v>0.8</v>
      </c>
      <c r="E12" t="s">
        <v>38</v>
      </c>
      <c r="F12" t="s">
        <v>47</v>
      </c>
    </row>
    <row r="13">
      <c r="A13">
        <v>1</v>
      </c>
      <c r="B13" t="s">
        <v>82</v>
      </c>
      <c r="C13" t="s">
        <v>72</v>
      </c>
      <c r="D13" s="11">
        <v>1.6</v>
      </c>
      <c r="E13" t="s">
        <v>38</v>
      </c>
      <c r="F13" t="s">
        <v>53</v>
      </c>
    </row>
    <row r="14">
      <c r="A14">
        <v>1</v>
      </c>
      <c r="B14" t="s">
        <v>83</v>
      </c>
      <c r="C14" t="s">
        <v>72</v>
      </c>
      <c r="D14" s="11">
        <v>1.2</v>
      </c>
      <c r="E14" t="s">
        <v>38</v>
      </c>
      <c r="F14"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Préparer la garniture — Laver et tailler en quartiers les champignons. Réserver au froid avec les autres éléments de la garniture (champignons en quartiers et dés de jambon).</t>
        </is>
      </c>
      <c r="E2" t="s" s="13"/>
      <c r="F2"/>
    </row>
    <row r="3">
      <c r="A3" t="s">
        <v>2</v>
      </c>
      <c r="B3">
        <v>2</v>
      </c>
      <c r="C3"/>
      <c r="D3" t="inlineStr" s="13">
        <is>
          <t>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t>
        </is>
      </c>
      <c r="E3" t="s" s="13"/>
      <c r="F3"/>
    </row>
    <row r="4">
      <c r="A4" t="s">
        <v>2</v>
      </c>
      <c r="B4">
        <v>3</v>
      </c>
      <c r="C4"/>
      <c r="D4" t="s" s="13">
        <v>90</v>
      </c>
      <c r="E4" t="s" s="13"/>
      <c r="F4"/>
    </row>
    <row r="5">
      <c r="A5" t="s">
        <v>91</v>
      </c>
      <c r="B5">
        <v>1</v>
      </c>
      <c r="C5"/>
      <c r="D5" t="inlineStr" s="13">
        <is>
          <t>Mise en place du poste de travail — Vérifier les D.L.C., peser les denrées, sélectionner le matériel. Désinfecter le matériel et le poste de travail suivant les protocoles. Mettre en fonction l'armoire de maintien en température chaude.</t>
        </is>
      </c>
      <c r="E5" t="s" s="13"/>
      <c r="F5"/>
    </row>
    <row r="6">
      <c r="A6" t="s">
        <v>91</v>
      </c>
      <c r="B6">
        <v>2</v>
      </c>
      <c r="C6"/>
      <c r="D6"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t="s" s="13"/>
      <c r="F6"/>
    </row>
    <row r="7">
      <c r="A7" t="s">
        <v>91</v>
      </c>
      <c r="B7">
        <v>3</v>
      </c>
      <c r="C7"/>
      <c r="D7"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t="s" s="13"/>
      <c r="F7"/>
    </row>
    <row r="8">
      <c r="A8" t="s">
        <v>91</v>
      </c>
      <c r="B8">
        <v>4</v>
      </c>
      <c r="C8"/>
      <c r="D8"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t="s" s="13"/>
      <c r="F8"/>
    </row>
    <row r="9">
      <c r="A9" t="s">
        <v>91</v>
      </c>
      <c r="B9">
        <v>5</v>
      </c>
      <c r="C9"/>
      <c r="D9"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t="s" s="13"/>
      <c r="F9"/>
    </row>
    <row r="10">
      <c r="A10" t="s">
        <v>92</v>
      </c>
      <c r="B10">
        <v>1</v>
      </c>
      <c r="C10" t="s">
        <v>93</v>
      </c>
      <c r="D10" t="s" s="13">
        <v>94</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95</v>
      </c>
      <c r="B1"/>
      <c r="C1"/>
      <c r="D1"/>
    </row>
    <row r="2">
      <c r="A2" t="str" s="14">
        <f>"GRO_CDC_190P · GRO.GARNITUR · référence : "&amp;Besoins!B3&amp;" "&amp;Besoins!C3&amp;" · multiplicateur réglable sur la feuille ""Besoins"""</f>
        <v>GRO_CDC_190P · GRO.GARNITUR · référence : 100 pc · multiplicateur réglable sur la feuille </v>
      </c>
      <c r="B2"/>
      <c r="C2"/>
      <c r="D2"/>
    </row>
    <row r="3">
      <c r="A3"/>
      <c r="B3"/>
      <c r="C3"/>
      <c r="D3"/>
    </row>
    <row r="4">
      <c r="A4" t="s" s="15">
        <v>96</v>
      </c>
      <c r="B4"/>
      <c r="C4"/>
      <c r="D4"/>
    </row>
    <row r="5">
      <c r="A5" t="s" s="16">
        <v>97</v>
      </c>
      <c r="B5" t="str" s="13">
        <f>Procedure!D2</f>
        <v>Préparer la garniture — Laver et tailler en quartiers les champignons. Réserver au froid avec les autres éléments de la garniture (champignons en quartiers et dés de jambon).</v>
      </c>
      <c r="C5"/>
      <c r="D5"/>
    </row>
    <row r="6">
      <c r="A6"/>
      <c r="B6" t="str">
        <f>Besoins!B13</f>
        <v>CHAMPIGNON DE PARIS Pologne pied coupé cat.I plateau</v>
      </c>
      <c r="C6" s="11">
        <f>Besoins!E13</f>
        <v>1.6</v>
      </c>
      <c r="D6" t="str">
        <f>Besoins!F13</f>
        <v>kg</v>
      </c>
    </row>
    <row r="7">
      <c r="A7"/>
      <c r="B7" t="str">
        <f>Besoins!B16</f>
        <v>Jambon en cubes</v>
      </c>
      <c r="C7" s="11">
        <f>Besoins!E16</f>
        <v>1.2</v>
      </c>
      <c r="D7" t="str">
        <f>Besoins!F16</f>
        <v>kg</v>
      </c>
    </row>
    <row r="8">
      <c r="A8" t="s" s="16">
        <v>98</v>
      </c>
      <c r="B8" t="str" s="13">
        <f>Procedure!D3</f>
        <v>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v>
      </c>
      <c r="C8"/>
      <c r="D8"/>
    </row>
    <row r="9">
      <c r="A9"/>
      <c r="B9" t="s">
        <v>99</v>
      </c>
      <c r="C9" s="11">
        <f>'Besoins'!$B$2*100</f>
        <v>100</v>
      </c>
      <c r="D9" t="s">
        <v>24</v>
      </c>
    </row>
    <row r="10">
      <c r="A10" t="s" s="16">
        <v>100</v>
      </c>
      <c r="B10" t="str" s="13">
        <f>Procedure!D4</f>
        <v>Servir — Servir le risotto piémontaise en accompagnement de viandes et de volailles.</v>
      </c>
      <c r="C10"/>
      <c r="D10"/>
    </row>
    <row r="11">
      <c r="A11"/>
      <c r="B11"/>
      <c r="C11"/>
      <c r="D11"/>
    </row>
    <row r="12">
      <c r="A12" t="s" s="15">
        <v>101</v>
      </c>
      <c r="B12"/>
      <c r="C12"/>
      <c r="D12"/>
    </row>
    <row r="13">
      <c r="A13" t="s" s="16">
        <v>97</v>
      </c>
      <c r="B13" t="str" s="13">
        <f>Procedure!D5</f>
        <v>Mise en place du poste de travail — Vérifier les D.L.C., peser les denrées, sélectionner le matériel. Désinfecter le matériel et le poste de travail suivant les protocoles. Mettre en fonction l'armoire de maintien en température chaude.</v>
      </c>
      <c r="C13"/>
      <c r="D13"/>
    </row>
    <row r="14">
      <c r="A14" t="s" s="16">
        <v>98</v>
      </c>
      <c r="B14" t="str" s="13">
        <f>Procedure!D6</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14"/>
      <c r="D14"/>
    </row>
    <row r="15">
      <c r="A15"/>
      <c r="B15" t="str">
        <f>Besoins!B14</f>
        <v>Riz long étuvé</v>
      </c>
      <c r="C15" s="11">
        <f>Besoins!E14</f>
        <v>8</v>
      </c>
      <c r="D15" t="str">
        <f>Besoins!F14</f>
        <v>kg</v>
      </c>
    </row>
    <row r="16">
      <c r="A16"/>
      <c r="B16" t="str">
        <f>Besoins!B15</f>
        <v>Oignons émincés surgelés</v>
      </c>
      <c r="C16" s="11">
        <f>Besoins!E15</f>
        <v>2.4</v>
      </c>
      <c r="D16" t="str">
        <f>Besoins!F15</f>
        <v>kg</v>
      </c>
    </row>
    <row r="17">
      <c r="A17"/>
      <c r="B17" t="str">
        <f>Besoins!B10</f>
        <v>Huile de tournesol raffinée vrac</v>
      </c>
      <c r="C17" s="11">
        <f>Besoins!E10</f>
        <v>0.6</v>
      </c>
      <c r="D17" t="str">
        <f>Besoins!F10</f>
        <v>lt</v>
      </c>
    </row>
    <row r="18">
      <c r="A18"/>
      <c r="B18" t="s">
        <v>102</v>
      </c>
      <c r="C18" s="11">
        <f>'Besoins'!$B$2*16</f>
        <v>16</v>
      </c>
      <c r="D18" t="s">
        <v>34</v>
      </c>
    </row>
    <row r="19">
      <c r="A19" t="s" s="16">
        <v>100</v>
      </c>
      <c r="B19" t="str" s="13">
        <f>Procedure!D7</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19"/>
      <c r="D19"/>
    </row>
    <row r="20">
      <c r="A20"/>
      <c r="B20" t="str">
        <f>Besoins!B8</f>
        <v>Poivre noir moulu</v>
      </c>
      <c r="C20" s="11">
        <f>Besoins!E8</f>
        <v>0.007</v>
      </c>
      <c r="D20" t="str">
        <f>Besoins!F8</f>
        <v>kg</v>
      </c>
    </row>
    <row r="21">
      <c r="A21" t="s" s="16">
        <v>103</v>
      </c>
      <c r="B21" t="str" s="13">
        <f>Procedure!D8</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21"/>
      <c r="D21"/>
    </row>
    <row r="22">
      <c r="A22"/>
      <c r="B22" t="str">
        <f>Besoins!B12</f>
        <v>Parmesan râpé (Parmigiano)</v>
      </c>
      <c r="C22" s="11">
        <f>Besoins!E12</f>
        <v>2</v>
      </c>
      <c r="D22" t="str">
        <f>Besoins!F12</f>
        <v>kg</v>
      </c>
    </row>
    <row r="23">
      <c r="A23"/>
      <c r="B23" t="str">
        <f>Besoins!B11</f>
        <v>Beurre doux 82% MG plaquette</v>
      </c>
      <c r="C23" s="11">
        <f>Besoins!E11</f>
        <v>0.8</v>
      </c>
      <c r="D23" t="str">
        <f>Besoins!F11</f>
        <v>kg</v>
      </c>
    </row>
    <row r="24">
      <c r="A24" t="s" s="16">
        <v>104</v>
      </c>
      <c r="B24" t="str" s="13">
        <f>Procedure!D9</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24"/>
      <c r="D24"/>
    </row>
    <row r="25">
      <c r="A25"/>
      <c r="B25"/>
      <c r="C25"/>
      <c r="D25"/>
    </row>
    <row r="26">
      <c r="A26" t="s" s="15">
        <v>105</v>
      </c>
      <c r="B26"/>
      <c r="C26"/>
      <c r="D26"/>
    </row>
    <row r="27">
      <c r="A27" t="s" s="16">
        <v>97</v>
      </c>
      <c r="B27" t="str" s="13">
        <f>"[DISSOUDRE] "&amp;Procedure!D10</f>
        <v>[DISSOUDRE] Délayer la poudre dans l'eau froide en fouettant, puis porter à ébullition en remuant régulièrement.</v>
      </c>
      <c r="C27"/>
      <c r="D27"/>
    </row>
    <row r="28">
      <c r="A28"/>
      <c r="B28" t="str">
        <f>Besoins!B7</f>
        <v>Eau (robinet - moy. France 2026)</v>
      </c>
      <c r="C28" s="11">
        <f>Besoins!E7</f>
        <v>15.76</v>
      </c>
      <c r="D28" t="str">
        <f>Besoins!F7</f>
        <v>lt</v>
      </c>
    </row>
    <row r="29">
      <c r="A29"/>
      <c r="B29" t="str">
        <f>Besoins!B9</f>
        <v>Fonds Blanc de Volaille (Knorr Professional)</v>
      </c>
      <c r="C29" s="11">
        <f>Besoins!E9</f>
        <v>0.24</v>
      </c>
      <c r="D29" t="str">
        <f>Besoins!F9</f>
        <v>kg</v>
      </c>
    </row>
    <row r="30">
      <c r="A30"/>
      <c r="B30"/>
      <c r="C30"/>
      <c r="D30"/>
    </row>
    <row r="31">
      <c r="A31" t="s" s="17">
        <v>21</v>
      </c>
      <c r="B31"/>
      <c r="C31"/>
      <c r="D31"/>
    </row>
  </sheetData>
  <sheetProtection sheet="1" formatRows="0" formatColumns="0"/>
  <mergeCells count="15">
    <mergeCell ref="A1:D1"/>
    <mergeCell ref="A2:D2"/>
    <mergeCell ref="A4:D4"/>
    <mergeCell ref="B5:D5"/>
    <mergeCell ref="B8:D8"/>
    <mergeCell ref="B10:D10"/>
    <mergeCell ref="A12:D12"/>
    <mergeCell ref="B13:D13"/>
    <mergeCell ref="B14:D14"/>
    <mergeCell ref="B19:D19"/>
    <mergeCell ref="B21:D21"/>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2026-09-27T15:54:02Z</dcterms:created>
  <dc:title>RISOTTO PIÉMONTAISE</dc:title>
  <dc:subject/>
  <dc:creator>CUIS.web</dc:creator>
  <cp:lastModifiedBy/>
  <cp:keywords/>
  <dc:description>Export automatique — moteur récursif d'origine : Bernard Vandendaele</dc:description>
  <cp:category/>
  <dc:language>en-US</dc:language>
  <dcterms:modified xsi:type="dcterms:W3CDTF">2026-09-27T15:54:02Z</dcterms:modified>
  <cp:revision>1</cp:revision>
</cp:coreProperties>
</file>