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<sst xmlns="http://schemas.openxmlformats.org/spreadsheetml/2006/main" count="134" uniqueCount="134">
  <si>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</si>
  <si>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</si>
  <si>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GRAND AÏOLI À LA SAVEUR ANISÉE</t>
  </si>
  <si>
    <t>Code</t>
  </si>
  <si>
    <t>GRO_CDC_160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</si>
  <si>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</si>
  <si>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</si>
  <si>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</si>
  <si>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</si>
  <si>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</si>
  <si>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</si>
  <si>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</si>
  <si>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</si>
  <si>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</si>
  <si>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</si>
  <si>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</si>
  <si>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</si>
  <si>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</si>
  <si>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</si>
  <si>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</si>
  <si>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</si>
  <si>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</si>
  <si>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</si>
  <si>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</si>
  <si>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</si>
  <si>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</si>
  <si>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</si>
  <si>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</si>
  <si>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</si>
  <si>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</si>
  <si>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</si>
  <si>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</si>
  <si>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</si>
  <si>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</si>
  <si>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EPI-PIMENT-CAYE</t>
  </si>
  <si>
    <t>Piment de Cayenne</t>
  </si>
  <si>
    <t>Épices en poudre et graines</t>
  </si>
  <si>
    <t>kg</t>
  </si>
  <si>
    <t>EPI-POIVRE-BLAN</t>
  </si>
  <si>
    <t>Poivre blanc moulu</t>
  </si>
  <si>
    <t>RNME101405</t>
  </si>
  <si>
    <t>Huile de tournesol bidon 5L</t>
  </si>
  <si>
    <t>Assaisonnements et corps gras</t>
  </si>
  <si>
    <t>u</t>
  </si>
  <si>
    <t>RNME101408</t>
  </si>
  <si>
    <t>Jus de citron type pulco 70cl</t>
  </si>
  <si>
    <t>RNME101411</t>
  </si>
  <si>
    <t>Moutarde de Dijon seau 5kg</t>
  </si>
  <si>
    <t>CITRON-JAUNE-FR</t>
  </si>
  <si>
    <t>Citron jaune frais (zeste/jus) — à réactualiser</t>
  </si>
  <si>
    <t>Agrumes</t>
  </si>
  <si>
    <t>BEU-DOUX</t>
  </si>
  <si>
    <t>Beurre doux 82% MG plaquette</t>
  </si>
  <si>
    <t>Beurres et margarines</t>
  </si>
  <si>
    <t>FENOUIL-BULBE-PC</t>
  </si>
  <si>
    <t>Bulbes de fenouil frais</t>
  </si>
  <si>
    <t>Légumes</t>
  </si>
  <si>
    <t>RNM0420123</t>
  </si>
  <si>
    <t>CAROTTE France extra colis 12kg</t>
  </si>
  <si>
    <t>RNM0700123</t>
  </si>
  <si>
    <t>COURGETTE verte France cat.I 14-21cm</t>
  </si>
  <si>
    <t>RNM26560123</t>
  </si>
  <si>
    <t>POMME DE TERRE basique div.var.cons France lavée cat.I 40-70mm sac 10kg</t>
  </si>
  <si>
    <t>OVO-JAUNE-LIQ</t>
  </si>
  <si>
    <t>Jaune d'oeuf liquide pasteurisé</t>
  </si>
  <si>
    <t>Ovoproduits</t>
  </si>
  <si>
    <t>SEL-FIN</t>
  </si>
  <si>
    <t>Sel fin de cuisine</t>
  </si>
  <si>
    <t>Sels et condiments de base</t>
  </si>
  <si>
    <t>RNMS00812</t>
  </si>
  <si>
    <t>Ail haché IQF</t>
  </si>
  <si>
    <t>Légumes surgelés</t>
  </si>
  <si>
    <t>RNMS00752</t>
  </si>
  <si>
    <t>Choux fleurs en fleurettes surgelés</t>
  </si>
  <si>
    <t>RNMS00760</t>
  </si>
  <si>
    <t>Haricots verts très fins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</si>
  <si>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</si>
  <si>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</si>
  <si>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</si>
  <si>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</si>
  <si>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</si>
  <si>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</si>
  <si>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</si>
  <si>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</si>
  <si>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</si>
  <si>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</si>
  <si>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</si>
  <si>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</si>
  <si>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OEUF (P)</t>
  </si>
  <si>
    <t>Conversions oeufs et ovoproduits</t>
  </si>
  <si>
    <t xml:space="preserve">        ↳ OEUF (ml)</t>
  </si>
  <si>
    <t>lt</t>
  </si>
  <si>
    <t xml:space="preserve">            ↳ OEUF A3 (PRIX)</t>
  </si>
  <si>
    <t xml:space="preserve">    ↳ Citron jaune (pièce)</t>
  </si>
  <si>
    <t>Conversions fruits frais (P→K)</t>
  </si>
  <si>
    <t xml:space="preserve">        ↳ Citron jaune frais (zeste/jus) — à réactualiser</t>
  </si>
  <si>
    <t xml:space="preserve">    ↳ POMME DE TERRE basique div.var.cons France lavée cat.I 40-70mm sac 10kg</t>
  </si>
  <si>
    <t xml:space="preserve">    ↳ CAROTTE France extra colis 12kg</t>
  </si>
  <si>
    <t xml:space="preserve">    ↳ COURGETTE verte France cat.I 14-21cm</t>
  </si>
  <si>
    <t xml:space="preserve">    ↳ Bulbes de fenouil frais</t>
  </si>
  <si>
    <t xml:space="preserve">    ↳ Choux fleurs en fleurettes surgelés</t>
  </si>
  <si>
    <t xml:space="preserve">    ↳ Haricots verts très fins surgelés</t>
  </si>
  <si>
    <t xml:space="preserve">    ↳ Beurre doux 82% MG plaquette</t>
  </si>
  <si>
    <t xml:space="preserve">    ↳ HUILE TOURNESOL (L)</t>
  </si>
  <si>
    <t>Conversions diverses</t>
  </si>
  <si>
    <t xml:space="preserve">        ↳ Huile de tournesol bidon 5L</t>
  </si>
  <si>
    <t xml:space="preserve">    ↳ Jus citron pulco (L)</t>
  </si>
  <si>
    <t xml:space="preserve">        ↳ Jus de citron type pulco 70cl</t>
  </si>
  <si>
    <t xml:space="preserve">    ↳ Jaune d'oeuf liquide pasteurisé</t>
  </si>
  <si>
    <t xml:space="preserve">    ↳ Ail haché IQF</t>
  </si>
  <si>
    <t xml:space="preserve">    ↳ Sel fin de cuisine</t>
  </si>
  <si>
    <t xml:space="preserve">    ↳ Poivre blanc moulu</t>
  </si>
  <si>
    <t xml:space="preserve">    ↳ Piment de Cayenne</t>
  </si>
  <si>
    <t xml:space="preserve">    ↳ Moutarde de Dijon seau 5kg</t>
  </si>
  <si>
    <t>Recette</t>
  </si>
  <si>
    <t>#</t>
  </si>
  <si>
    <t>Verbe</t>
  </si>
  <si>
    <t>Étape</t>
  </si>
  <si>
    <t>Précision technique</t>
  </si>
  <si>
    <t>Durée</t>
  </si>
  <si>
    <t>Dresser et servir — Dresser sur assiette une portion de filet de morue, un demi-œuf dur, les différents légumes, un quartier de citron et de l'aïoli.</t>
  </si>
  <si>
    <t>Fiche technique — GRAND AÏOLI À LA SAVEUR ANISÉE</t>
  </si>
  <si>
    <t>GRAND AÏOLI À LA SAVEUR ANISÉE  GRO_CDC_160</t>
  </si>
  <si>
    <t>1.</t>
  </si>
  <si>
    <t>2.</t>
  </si>
  <si>
    <t>3.</t>
  </si>
  <si>
    <t xml:space="preserve">    OEUF (P) (conv.)</t>
  </si>
  <si>
    <t>4.</t>
  </si>
  <si>
    <t xml:space="preserve">    HUILE TOURNESOL (L) (conv.)</t>
  </si>
  <si>
    <t xml:space="preserve">    Jus citron pulco (L) (conv.)</t>
  </si>
  <si>
    <t>5.</t>
  </si>
  <si>
    <t>6.</t>
  </si>
  <si>
    <t>7.</t>
  </si>
  <si>
    <t xml:space="preserve">    Citron jaune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</si>
</sst>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409.16709761905</v>
      </c>
    </row>
    <row r="12">
      <c r="A12" t="s" s="3">
        <v>16</v>
      </c>
      <c r="B12" s="4">
        <v>4.0916709761905</v>
      </c>
    </row>
    <row r="13">
      <c r="A13"/>
      <c r="B13"/>
    </row>
    <row r="14">
      <c r="A14" t="s" s="5">
        <v>17</v>
      </c>
      <c r="B14" t="s" s="5">
        <v>14</v>
      </c>
    </row>
    <row r="15">
      <c r="A15" t="s" s="5">
        <v>18</v>
      </c>
      <c r="B15" s="6">
        <v>409.16709761905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50</v>
      </c>
      <c r="E7" s="11">
        <f>D7*$B$2</f>
        <v>50</v>
      </c>
      <c r="F7" t="s">
        <v>24</v>
      </c>
      <c r="G7" s="4">
        <f>E7*0.27</f>
        <v>13.5</v>
      </c>
    </row>
    <row r="8">
      <c r="A8" t="s">
        <v>34</v>
      </c>
      <c r="B8" t="s">
        <v>35</v>
      </c>
      <c r="C8" t="s">
        <v>36</v>
      </c>
      <c r="D8" s="9">
        <v>0.002</v>
      </c>
      <c r="E8" s="11">
        <f>D8*$B$2</f>
        <v>0.002</v>
      </c>
      <c r="F8" t="s">
        <v>37</v>
      </c>
      <c r="G8" s="4">
        <f>E8*9.8</f>
        <v>0.0196</v>
      </c>
    </row>
    <row r="9">
      <c r="A9" t="s">
        <v>38</v>
      </c>
      <c r="B9" t="s">
        <v>39</v>
      </c>
      <c r="C9" t="s">
        <v>36</v>
      </c>
      <c r="D9" s="9">
        <v>0.01</v>
      </c>
      <c r="E9" s="11">
        <f>D9*$B$2</f>
        <v>0.01</v>
      </c>
      <c r="F9" t="s">
        <v>37</v>
      </c>
      <c r="G9" s="4">
        <f>E9*14.8</f>
        <v>0.148</v>
      </c>
    </row>
    <row r="10">
      <c r="A10" t="s">
        <v>40</v>
      </c>
      <c r="B10" t="s">
        <v>41</v>
      </c>
      <c r="C10" t="s">
        <v>42</v>
      </c>
      <c r="D10" s="9">
        <v>0.8</v>
      </c>
      <c r="E10" s="11">
        <f>D10*$B$2</f>
        <v>0.8</v>
      </c>
      <c r="F10" t="s">
        <v>43</v>
      </c>
      <c r="G10" s="4">
        <f>E10*20.35</f>
        <v>16.28</v>
      </c>
    </row>
    <row r="11">
      <c r="A11" t="s">
        <v>44</v>
      </c>
      <c r="B11" t="s">
        <v>45</v>
      </c>
      <c r="C11" t="s">
        <v>42</v>
      </c>
      <c r="D11" s="9">
        <v>0.333333</v>
      </c>
      <c r="E11" s="11">
        <f>D11*$B$2</f>
        <v>0.333333</v>
      </c>
      <c r="F11" t="s">
        <v>43</v>
      </c>
      <c r="G11" s="4">
        <f>E11*8.1571510143</f>
        <v>2.719048</v>
      </c>
    </row>
    <row r="12">
      <c r="A12" t="s">
        <v>46</v>
      </c>
      <c r="B12" t="s">
        <v>47</v>
      </c>
      <c r="C12" t="s">
        <v>42</v>
      </c>
      <c r="D12" s="9">
        <v>0.12</v>
      </c>
      <c r="E12" s="11">
        <f>D12*$B$2</f>
        <v>0.12</v>
      </c>
      <c r="F12" t="s">
        <v>37</v>
      </c>
      <c r="G12" s="4">
        <f>E12*3.71</f>
        <v>0.4452</v>
      </c>
    </row>
    <row r="13">
      <c r="A13" t="s">
        <v>48</v>
      </c>
      <c r="B13" t="s">
        <v>49</v>
      </c>
      <c r="C13" t="s">
        <v>50</v>
      </c>
      <c r="D13" s="9">
        <v>3</v>
      </c>
      <c r="E13" s="11">
        <f>D13*$B$2</f>
        <v>3</v>
      </c>
      <c r="F13" t="s">
        <v>37</v>
      </c>
      <c r="G13" s="4">
        <f>E13*3.2</f>
        <v>9.6</v>
      </c>
    </row>
    <row r="14">
      <c r="A14" t="s">
        <v>51</v>
      </c>
      <c r="B14" t="s">
        <v>52</v>
      </c>
      <c r="C14" t="s">
        <v>53</v>
      </c>
      <c r="D14" s="9">
        <v>0.25</v>
      </c>
      <c r="E14" s="11">
        <f>D14*$B$2</f>
        <v>0.25</v>
      </c>
      <c r="F14" t="s">
        <v>37</v>
      </c>
      <c r="G14" s="4">
        <f>E14*5.2</f>
        <v>1.3</v>
      </c>
    </row>
    <row r="15">
      <c r="A15" t="s">
        <v>54</v>
      </c>
      <c r="B15" t="s">
        <v>55</v>
      </c>
      <c r="C15" t="s">
        <v>56</v>
      </c>
      <c r="D15" s="9">
        <v>20</v>
      </c>
      <c r="E15" s="11">
        <f>D15*$B$2</f>
        <v>20</v>
      </c>
      <c r="F15" t="s">
        <v>24</v>
      </c>
      <c r="G15" s="4">
        <f>E15*1.2</f>
        <v>24</v>
      </c>
    </row>
    <row r="16">
      <c r="A16" t="s">
        <v>57</v>
      </c>
      <c r="B16" t="s">
        <v>58</v>
      </c>
      <c r="C16" t="s">
        <v>56</v>
      </c>
      <c r="D16" s="9">
        <v>12</v>
      </c>
      <c r="E16" s="11">
        <f>D16*$B$2</f>
        <v>12</v>
      </c>
      <c r="F16" t="s">
        <v>37</v>
      </c>
      <c r="G16" s="4">
        <f>E16*1.1</f>
        <v>13.2</v>
      </c>
    </row>
    <row r="17">
      <c r="A17" t="s">
        <v>59</v>
      </c>
      <c r="B17" t="s">
        <v>60</v>
      </c>
      <c r="C17" t="s">
        <v>56</v>
      </c>
      <c r="D17" s="9">
        <v>12</v>
      </c>
      <c r="E17" s="11">
        <f>D17*$B$2</f>
        <v>12</v>
      </c>
      <c r="F17" t="s">
        <v>37</v>
      </c>
      <c r="G17" s="4">
        <f>E17*2.7</f>
        <v>32.4</v>
      </c>
    </row>
    <row r="18">
      <c r="A18" t="s">
        <v>61</v>
      </c>
      <c r="B18" t="s">
        <v>62</v>
      </c>
      <c r="C18" t="s">
        <v>56</v>
      </c>
      <c r="D18" s="9">
        <v>15</v>
      </c>
      <c r="E18" s="11">
        <f>D18*$B$2</f>
        <v>15</v>
      </c>
      <c r="F18" t="s">
        <v>37</v>
      </c>
      <c r="G18" s="4">
        <f>E18*0.35</f>
        <v>5.25</v>
      </c>
    </row>
    <row r="19">
      <c r="A19" t="s">
        <v>63</v>
      </c>
      <c r="B19" t="s">
        <v>64</v>
      </c>
      <c r="C19" t="s">
        <v>65</v>
      </c>
      <c r="D19" s="9">
        <v>1</v>
      </c>
      <c r="E19" s="11">
        <f>D19*$B$2</f>
        <v>1</v>
      </c>
      <c r="F19" t="s">
        <v>37</v>
      </c>
      <c r="G19" s="4">
        <f>E19*5.8</f>
        <v>5.8</v>
      </c>
    </row>
    <row r="20">
      <c r="A20" t="s">
        <v>66</v>
      </c>
      <c r="B20" t="s">
        <v>67</v>
      </c>
      <c r="C20" t="s">
        <v>68</v>
      </c>
      <c r="D20" s="9">
        <v>0.035</v>
      </c>
      <c r="E20" s="11">
        <f>D20*$B$2</f>
        <v>0.035</v>
      </c>
      <c r="F20" t="s">
        <v>37</v>
      </c>
      <c r="G20" s="4">
        <f>E20*0.35</f>
        <v>0.01225</v>
      </c>
    </row>
    <row r="21">
      <c r="A21" t="s">
        <v>69</v>
      </c>
      <c r="B21" t="s">
        <v>70</v>
      </c>
      <c r="C21" t="s">
        <v>71</v>
      </c>
      <c r="D21" s="9">
        <v>0.3</v>
      </c>
      <c r="E21" s="11">
        <f>D21*$B$2</f>
        <v>0.3</v>
      </c>
      <c r="F21" t="s">
        <v>37</v>
      </c>
      <c r="G21" s="4">
        <f>E21*9.26</f>
        <v>2.778</v>
      </c>
    </row>
    <row r="22">
      <c r="A22" t="s">
        <v>72</v>
      </c>
      <c r="B22" t="s">
        <v>73</v>
      </c>
      <c r="C22" t="s">
        <v>71</v>
      </c>
      <c r="D22" s="9">
        <v>7.5</v>
      </c>
      <c r="E22" s="11">
        <f>D22*$B$2</f>
        <v>7.5</v>
      </c>
      <c r="F22" t="s">
        <v>37</v>
      </c>
      <c r="G22" s="4">
        <f>E22*2.86</f>
        <v>21.45</v>
      </c>
    </row>
    <row r="23">
      <c r="A23" t="s">
        <v>74</v>
      </c>
      <c r="B23" t="s">
        <v>75</v>
      </c>
      <c r="C23" t="s">
        <v>71</v>
      </c>
      <c r="D23" s="9">
        <v>7.5</v>
      </c>
      <c r="E23" s="11">
        <f>D23*$B$2</f>
        <v>7.5</v>
      </c>
      <c r="F23" t="s">
        <v>37</v>
      </c>
      <c r="G23" s="4">
        <f>E23*2.83</f>
        <v>21.225</v>
      </c>
    </row>
    <row r="24">
      <c r="A24" t="s">
        <v>76</v>
      </c>
      <c r="B24" t="s">
        <v>77</v>
      </c>
      <c r="C24" t="s">
        <v>78</v>
      </c>
      <c r="D24" s="9">
        <v>12</v>
      </c>
      <c r="E24" s="11">
        <f>D24*$B$2</f>
        <v>12</v>
      </c>
      <c r="F24" t="s">
        <v>37</v>
      </c>
      <c r="G24" s="4">
        <f>E24*19.92</f>
        <v>239.04</v>
      </c>
    </row>
    <row r="25">
      <c r="A25"/>
      <c r="B25"/>
      <c r="C25"/>
      <c r="D25"/>
      <c r="E25"/>
      <c r="F25" t="s" s="3">
        <v>79</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80</v>
      </c>
      <c r="B1" t="s" s="2">
        <v>81</v>
      </c>
      <c r="C1" t="s" s="2">
        <v>82</v>
      </c>
      <c r="D1" t="s" s="2">
        <v>83</v>
      </c>
      <c r="E1" t="s" s="2">
        <v>29</v>
      </c>
      <c r="F1" t="s" s="2">
        <v>5</v>
      </c>
    </row>
    <row r="2">
      <c r="A2">
        <v>0</v>
      </c>
      <c r="B2" t="s">
        <v>2</v>
      </c>
      <c r="C2" t="s">
        <v>84</v>
      </c>
      <c r="D2" s="11">
        <v>100</v>
      </c>
      <c r="E2" t="s">
        <v>24</v>
      </c>
      <c r="F2" t="s">
        <v>85</v>
      </c>
    </row>
    <row r="3">
      <c r="A3">
        <v>1</v>
      </c>
      <c r="B3" t="s">
        <v>86</v>
      </c>
      <c r="C3" t="s">
        <v>87</v>
      </c>
      <c r="D3" s="11">
        <v>12</v>
      </c>
      <c r="E3" t="s">
        <v>37</v>
      </c>
      <c r="F3" t="s">
        <v>78</v>
      </c>
    </row>
    <row r="4">
      <c r="A4">
        <v>1</v>
      </c>
      <c r="B4" t="s">
        <v>88</v>
      </c>
      <c r="C4" t="s">
        <v>84</v>
      </c>
      <c r="D4" s="11">
        <v>50</v>
      </c>
      <c r="E4" t="s">
        <v>24</v>
      </c>
      <c r="F4" t="s">
        <v>89</v>
      </c>
    </row>
    <row r="5">
      <c r="A5">
        <v>2</v>
      </c>
      <c r="B5" t="s">
        <v>90</v>
      </c>
      <c r="C5" t="s">
        <v>84</v>
      </c>
      <c r="D5" s="11">
        <v>2.75</v>
      </c>
      <c r="E5" t="s">
        <v>91</v>
      </c>
      <c r="F5" t="s">
        <v>89</v>
      </c>
    </row>
    <row r="6">
      <c r="A6">
        <v>3</v>
      </c>
      <c r="B6" t="s">
        <v>92</v>
      </c>
      <c r="C6" t="s">
        <v>87</v>
      </c>
      <c r="D6" s="11">
        <v>50</v>
      </c>
      <c r="E6" t="s">
        <v>24</v>
      </c>
      <c r="F6" t="s">
        <v>33</v>
      </c>
    </row>
    <row r="7">
      <c r="A7">
        <v>1</v>
      </c>
      <c r="B7" t="s">
        <v>93</v>
      </c>
      <c r="C7" t="s">
        <v>84</v>
      </c>
      <c r="D7" s="11">
        <v>25</v>
      </c>
      <c r="E7" t="s">
        <v>24</v>
      </c>
      <c r="F7" t="s">
        <v>94</v>
      </c>
    </row>
    <row r="8">
      <c r="A8">
        <v>2</v>
      </c>
      <c r="B8" t="s">
        <v>95</v>
      </c>
      <c r="C8" t="s">
        <v>87</v>
      </c>
      <c r="D8" s="11">
        <v>3</v>
      </c>
      <c r="E8" t="s">
        <v>37</v>
      </c>
      <c r="F8" t="s">
        <v>50</v>
      </c>
    </row>
    <row r="9">
      <c r="A9">
        <v>1</v>
      </c>
      <c r="B9" t="s">
        <v>96</v>
      </c>
      <c r="C9" t="s">
        <v>87</v>
      </c>
      <c r="D9" s="11">
        <v>15</v>
      </c>
      <c r="E9" t="s">
        <v>37</v>
      </c>
      <c r="F9" t="s">
        <v>56</v>
      </c>
    </row>
    <row r="10">
      <c r="A10">
        <v>1</v>
      </c>
      <c r="B10" t="s">
        <v>97</v>
      </c>
      <c r="C10" t="s">
        <v>87</v>
      </c>
      <c r="D10" s="11">
        <v>12</v>
      </c>
      <c r="E10" t="s">
        <v>37</v>
      </c>
      <c r="F10" t="s">
        <v>56</v>
      </c>
    </row>
    <row r="11">
      <c r="A11">
        <v>1</v>
      </c>
      <c r="B11" t="s">
        <v>98</v>
      </c>
      <c r="C11" t="s">
        <v>87</v>
      </c>
      <c r="D11" s="11">
        <v>12</v>
      </c>
      <c r="E11" t="s">
        <v>37</v>
      </c>
      <c r="F11" t="s">
        <v>56</v>
      </c>
    </row>
    <row r="12">
      <c r="A12">
        <v>1</v>
      </c>
      <c r="B12" t="s">
        <v>99</v>
      </c>
      <c r="C12" t="s">
        <v>87</v>
      </c>
      <c r="D12" s="11">
        <v>20</v>
      </c>
      <c r="E12" t="s">
        <v>24</v>
      </c>
      <c r="F12" t="s">
        <v>56</v>
      </c>
    </row>
    <row r="13">
      <c r="A13">
        <v>1</v>
      </c>
      <c r="B13" t="s">
        <v>100</v>
      </c>
      <c r="C13" t="s">
        <v>87</v>
      </c>
      <c r="D13" s="11">
        <v>7.5</v>
      </c>
      <c r="E13" t="s">
        <v>37</v>
      </c>
      <c r="F13" t="s">
        <v>71</v>
      </c>
    </row>
    <row r="14">
      <c r="A14">
        <v>1</v>
      </c>
      <c r="B14" t="s">
        <v>101</v>
      </c>
      <c r="C14" t="s">
        <v>87</v>
      </c>
      <c r="D14" s="11">
        <v>7.5</v>
      </c>
      <c r="E14" t="s">
        <v>37</v>
      </c>
      <c r="F14" t="s">
        <v>71</v>
      </c>
    </row>
    <row r="15">
      <c r="A15">
        <v>1</v>
      </c>
      <c r="B15" t="s">
        <v>102</v>
      </c>
      <c r="C15" t="s">
        <v>87</v>
      </c>
      <c r="D15" s="11">
        <v>0.25</v>
      </c>
      <c r="E15" t="s">
        <v>37</v>
      </c>
      <c r="F15" t="s">
        <v>53</v>
      </c>
    </row>
    <row r="16">
      <c r="A16">
        <v>1</v>
      </c>
      <c r="B16" t="s">
        <v>103</v>
      </c>
      <c r="C16" t="s">
        <v>84</v>
      </c>
      <c r="D16" s="11">
        <v>4</v>
      </c>
      <c r="E16" t="s">
        <v>91</v>
      </c>
      <c r="F16" t="s">
        <v>104</v>
      </c>
    </row>
    <row r="17">
      <c r="A17">
        <v>2</v>
      </c>
      <c r="B17" t="s">
        <v>105</v>
      </c>
      <c r="C17" t="s">
        <v>87</v>
      </c>
      <c r="D17" s="11">
        <v>0.8</v>
      </c>
      <c r="E17" t="s">
        <v>43</v>
      </c>
      <c r="F17" t="s">
        <v>42</v>
      </c>
    </row>
    <row r="18">
      <c r="A18">
        <v>1</v>
      </c>
      <c r="B18" t="s">
        <v>106</v>
      </c>
      <c r="C18" t="s">
        <v>84</v>
      </c>
      <c r="D18" s="11">
        <v>0.25</v>
      </c>
      <c r="E18" t="s">
        <v>91</v>
      </c>
      <c r="F18" t="s">
        <v>94</v>
      </c>
    </row>
    <row r="19">
      <c r="A19">
        <v>2</v>
      </c>
      <c r="B19" t="s">
        <v>107</v>
      </c>
      <c r="C19" t="s">
        <v>87</v>
      </c>
      <c r="D19" s="11">
        <v>0.333</v>
      </c>
      <c r="E19" t="s">
        <v>43</v>
      </c>
      <c r="F19" t="s">
        <v>42</v>
      </c>
    </row>
    <row r="20">
      <c r="A20">
        <v>1</v>
      </c>
      <c r="B20" t="s">
        <v>108</v>
      </c>
      <c r="C20" t="s">
        <v>87</v>
      </c>
      <c r="D20" s="11">
        <v>1</v>
      </c>
      <c r="E20" t="s">
        <v>37</v>
      </c>
      <c r="F20" t="s">
        <v>65</v>
      </c>
    </row>
    <row r="21">
      <c r="A21">
        <v>1</v>
      </c>
      <c r="B21" t="s">
        <v>109</v>
      </c>
      <c r="C21" t="s">
        <v>87</v>
      </c>
      <c r="D21" s="11">
        <v>0.3</v>
      </c>
      <c r="E21" t="s">
        <v>37</v>
      </c>
      <c r="F21" t="s">
        <v>71</v>
      </c>
    </row>
    <row r="22">
      <c r="A22">
        <v>1</v>
      </c>
      <c r="B22" t="s">
        <v>110</v>
      </c>
      <c r="C22" t="s">
        <v>87</v>
      </c>
      <c r="D22" s="11">
        <v>0.035</v>
      </c>
      <c r="E22" t="s">
        <v>37</v>
      </c>
      <c r="F22" t="s">
        <v>68</v>
      </c>
    </row>
    <row r="23">
      <c r="A23">
        <v>1</v>
      </c>
      <c r="B23" t="s">
        <v>111</v>
      </c>
      <c r="C23" t="s">
        <v>87</v>
      </c>
      <c r="D23" s="11">
        <v>0.01</v>
      </c>
      <c r="E23" t="s">
        <v>37</v>
      </c>
      <c r="F23" t="s">
        <v>36</v>
      </c>
    </row>
    <row r="24">
      <c r="A24">
        <v>1</v>
      </c>
      <c r="B24" t="s">
        <v>112</v>
      </c>
      <c r="C24" t="s">
        <v>87</v>
      </c>
      <c r="D24" s="11">
        <v>0.002</v>
      </c>
      <c r="E24" t="s">
        <v>37</v>
      </c>
      <c r="F24" t="s">
        <v>36</v>
      </c>
    </row>
    <row r="25">
      <c r="A25">
        <v>1</v>
      </c>
      <c r="B25" t="s">
        <v>113</v>
      </c>
      <c r="C25" t="s">
        <v>87</v>
      </c>
      <c r="D25" s="11">
        <v>0.12</v>
      </c>
      <c r="E25" t="s">
        <v>37</v>
      </c>
      <c r="F25"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t>
        </is>
      </c>
      <c r="E3" t="s" s="14"/>
      <c r="F3"/>
    </row>
    <row r="4">
      <c r="A4" t="s">
        <v>2</v>
      </c>
      <c r="B4">
        <v>3</v>
      </c>
      <c r="C4"/>
      <c r="D4" t="inlineStr" s="14">
        <is>
          <t>Cuire les œufs durs — Déposer les œufs dans deux bacs GN 1/1 H 100 perforés. Cuire au four à la vapeur durant 15 minutes. Refroidir les œufs suivant la procédure. Réserver au froid.</t>
        </is>
      </c>
      <c r="E4" t="s" s="14"/>
      <c r="F4"/>
    </row>
    <row r="5">
      <c r="A5" t="s">
        <v>2</v>
      </c>
      <c r="B5">
        <v>4</v>
      </c>
      <c r="C5"/>
      <c r="D5" t="inlineStr" s="14">
        <is>
          <t>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t>
        </is>
      </c>
      <c r="E5" t="s" s="14"/>
      <c r="F5"/>
    </row>
    <row r="6">
      <c r="A6" t="s">
        <v>2</v>
      </c>
      <c r="B6">
        <v>5</v>
      </c>
      <c r="C6"/>
      <c r="D6" t="inlineStr" s="14">
        <is>
          <t>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t>
        </is>
      </c>
      <c r="E6" t="s" s="14"/>
      <c r="F6"/>
    </row>
    <row r="7">
      <c r="A7" t="s">
        <v>2</v>
      </c>
      <c r="B7">
        <v>6</v>
      </c>
      <c r="C7"/>
      <c r="D7" t="inlineStr" s="14">
        <is>
          <t>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t>
        </is>
      </c>
      <c r="E7" t="s" s="14"/>
      <c r="F7"/>
    </row>
    <row r="8">
      <c r="A8" t="s">
        <v>2</v>
      </c>
      <c r="B8">
        <v>7</v>
      </c>
      <c r="C8"/>
      <c r="D8" t="s" s="14">
        <v>120</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121</v>
      </c>
      <c r="B1"/>
      <c r="C1"/>
      <c r="D1"/>
    </row>
    <row r="2">
      <c r="A2" t="str" s="15">
        <f>"GRO_CDC_160 · GRO.COMPLETS · référence : "&amp;Besoins!B3&amp;" "&amp;Besoins!C3&amp;" · multiplicateur réglable sur la feuille ""Besoins"""</f>
        <v>GRO_CDC_160 · GRO.COMPLETS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Désinfecter le matériel et le poste de travail suivant les protocoles.</v>
      </c>
      <c r="C5"/>
      <c r="D5"/>
    </row>
    <row r="6">
      <c r="A6" t="s" s="17">
        <v>124</v>
      </c>
      <c r="B6" t="str" s="14">
        <f>Procedure!D3</f>
        <v>Préparations préliminaires — Laisser tremper les filets de morue dans de l'eau. Habiller, détailler en portions les filets de morue. Laver et égoutter les portions. Stocker au froid, dans un bac GN 2/1 H 200 en polycarbonate muni d'une grille égouttoir. Éplucher, laver et désinfecter les légumes frais, suivant la procédure. Couper les bulbes de fenouil en 5, les autres légumes seront laissés entiers ou coupés de façon à faire un partage équitable pour les 100 portions. Au cutter, réduire l'ail en purée. Dans une russe, faire fondre 250 g de beurre. Au pinceau, badigeonner le fond de 8 bacs GN 1/1 H 25 perforés. Réserver.</v>
      </c>
      <c r="C6"/>
      <c r="D6"/>
    </row>
    <row r="7">
      <c r="A7"/>
      <c r="B7" t="str">
        <f>Besoins!B24</f>
        <v>Filets de morue dessalée</v>
      </c>
      <c r="C7" s="11">
        <f>Besoins!E24</f>
        <v>12</v>
      </c>
      <c r="D7" t="str">
        <f>Besoins!F24</f>
        <v>kg</v>
      </c>
    </row>
    <row r="8">
      <c r="A8"/>
      <c r="B8" t="str">
        <f>Besoins!B18</f>
        <v>POMME DE TERRE basique div.var.cons France lavée cat.I 40-70mm sac 10kg</v>
      </c>
      <c r="C8" s="11">
        <f>Besoins!E18</f>
        <v>15</v>
      </c>
      <c r="D8" t="str">
        <f>Besoins!F18</f>
        <v>kg</v>
      </c>
    </row>
    <row r="9">
      <c r="A9"/>
      <c r="B9" t="str">
        <f>Besoins!B16</f>
        <v>CAROTTE France extra colis 12kg</v>
      </c>
      <c r="C9" s="11">
        <f>Besoins!E16</f>
        <v>12</v>
      </c>
      <c r="D9" t="str">
        <f>Besoins!F16</f>
        <v>kg</v>
      </c>
    </row>
    <row r="10">
      <c r="A10"/>
      <c r="B10" t="str">
        <f>Besoins!B17</f>
        <v>COURGETTE verte France cat.I 14-21cm</v>
      </c>
      <c r="C10" s="11">
        <f>Besoins!E17</f>
        <v>12</v>
      </c>
      <c r="D10" t="str">
        <f>Besoins!F17</f>
        <v>kg</v>
      </c>
    </row>
    <row r="11">
      <c r="A11"/>
      <c r="B11" t="str">
        <f>Besoins!B15</f>
        <v>Bulbes de fenouil frais</v>
      </c>
      <c r="C11" s="11">
        <f>Besoins!E15</f>
        <v>20</v>
      </c>
      <c r="D11" t="str">
        <f>Besoins!F15</f>
        <v>pc</v>
      </c>
    </row>
    <row r="12">
      <c r="A12"/>
      <c r="B12" t="str">
        <f>Besoins!B21</f>
        <v>Ail haché IQF</v>
      </c>
      <c r="C12" s="11">
        <f>Besoins!E21</f>
        <v>0.3</v>
      </c>
      <c r="D12" t="str">
        <f>Besoins!F21</f>
        <v>kg</v>
      </c>
    </row>
    <row r="13">
      <c r="A13"/>
      <c r="B13" t="str">
        <f>Besoins!B14</f>
        <v>Beurre doux 82% MG plaquette</v>
      </c>
      <c r="C13" s="11">
        <f>Besoins!E14</f>
        <v>0.25</v>
      </c>
      <c r="D13" t="str">
        <f>Besoins!F14</f>
        <v>kg</v>
      </c>
    </row>
    <row r="14">
      <c r="A14" t="s" s="17">
        <v>125</v>
      </c>
      <c r="B14" t="str" s="14">
        <f>Procedure!D4</f>
        <v>Cuire les œufs durs — Déposer les œufs dans deux bacs GN 1/1 H 100 perforés. Cuire au four à la vapeur durant 15 minutes. Refroidir les œufs suivant la procédure. Réserver au froid.</v>
      </c>
      <c r="C14"/>
      <c r="D14"/>
    </row>
    <row r="15">
      <c r="A15"/>
      <c r="B15" t="s">
        <v>126</v>
      </c>
      <c r="C15" s="11">
        <f>'Besoins'!$B$2*50</f>
        <v>50</v>
      </c>
      <c r="D15" t="s">
        <v>24</v>
      </c>
    </row>
    <row r="16">
      <c r="A16" t="s" s="17">
        <v>127</v>
      </c>
      <c r="B16" t="str" s="14">
        <f>Procedure!D5</f>
        <v>Confectionner l'aïoli — Dans la cuve du batteur, mélanger au fouet les jaunes d'œufs pasteurisés, le sel, le poivre, le Cayenne, la moutarde et l'ail haché finement. Verser l'huile en filet sur les jaunes et monter au fouet en deuxième vitesse. De temps en temps, ajouter un peu de jus de citron. En fin de montage, serrer la sauce en troisième vitesse. Rectifier l'assaisonnement. Réserver dans une calotte, filmer et stocker au froid.</v>
      </c>
      <c r="C16"/>
      <c r="D16"/>
    </row>
    <row r="17">
      <c r="A17"/>
      <c r="B17" t="str">
        <f>Besoins!B19</f>
        <v>Jaune d'oeuf liquide pasteurisé</v>
      </c>
      <c r="C17" s="11">
        <f>Besoins!E19</f>
        <v>1</v>
      </c>
      <c r="D17" t="str">
        <f>Besoins!F19</f>
        <v>kg</v>
      </c>
    </row>
    <row r="18">
      <c r="A18"/>
      <c r="B18" t="str">
        <f>Besoins!B20</f>
        <v>Sel fin de cuisine</v>
      </c>
      <c r="C18" s="11">
        <f>Besoins!E20</f>
        <v>0.035</v>
      </c>
      <c r="D18" t="str">
        <f>Besoins!F20</f>
        <v>kg</v>
      </c>
    </row>
    <row r="19">
      <c r="A19"/>
      <c r="B19" t="str">
        <f>Besoins!B9</f>
        <v>Poivre blanc moulu</v>
      </c>
      <c r="C19" s="11">
        <f>Besoins!E9</f>
        <v>0.01</v>
      </c>
      <c r="D19" t="str">
        <f>Besoins!F9</f>
        <v>kg</v>
      </c>
    </row>
    <row r="20">
      <c r="A20"/>
      <c r="B20" t="str">
        <f>Besoins!B8</f>
        <v>Piment de Cayenne</v>
      </c>
      <c r="C20" s="11">
        <f>Besoins!E8</f>
        <v>0.002</v>
      </c>
      <c r="D20" t="str">
        <f>Besoins!F8</f>
        <v>kg</v>
      </c>
    </row>
    <row r="21">
      <c r="A21"/>
      <c r="B21" t="str">
        <f>Besoins!B12</f>
        <v>Moutarde de Dijon seau 5kg</v>
      </c>
      <c r="C21" s="11">
        <f>Besoins!E12</f>
        <v>0.12</v>
      </c>
      <c r="D21" t="str">
        <f>Besoins!F12</f>
        <v>kg</v>
      </c>
    </row>
    <row r="22">
      <c r="A22"/>
      <c r="B22" t="s">
        <v>128</v>
      </c>
      <c r="C22" s="11">
        <f>'Besoins'!$B$2*4</f>
        <v>4</v>
      </c>
      <c r="D22" t="s">
        <v>91</v>
      </c>
    </row>
    <row r="23">
      <c r="A23"/>
      <c r="B23" t="s">
        <v>129</v>
      </c>
      <c r="C23" s="11">
        <f>'Besoins'!$B$2*0.25</f>
        <v>0.25</v>
      </c>
      <c r="D23" t="s">
        <v>91</v>
      </c>
    </row>
    <row r="24">
      <c r="A24" t="s" s="17">
        <v>130</v>
      </c>
      <c r="B24" t="str" s="14">
        <f>Procedure!D6</f>
        <v>Cuire les légumes — Préchauffer le four sur la position vapeur. Mettre les différents légumes séparément dans les 8 bacs GN 1/1 H 100 perforés. Étager les bacs sur l'échelle de cuisson, et cuire en se référant au tableau des temps de cuisson. Respecter la procédure de fin de cuisson. Stocker en armoire chaude et maintenir à la température de + 63 °C.</v>
      </c>
      <c r="C24"/>
      <c r="D24"/>
    </row>
    <row r="25">
      <c r="A25"/>
      <c r="B25" t="str">
        <f>Besoins!B22</f>
        <v>Choux fleurs en fleurettes surgelés</v>
      </c>
      <c r="C25" s="11">
        <f>Besoins!E22</f>
        <v>7.5</v>
      </c>
      <c r="D25" t="str">
        <f>Besoins!F22</f>
        <v>kg</v>
      </c>
    </row>
    <row r="26">
      <c r="A26"/>
      <c r="B26" t="str">
        <f>Besoins!B23</f>
        <v>Haricots verts très fins surgelés</v>
      </c>
      <c r="C26" s="11">
        <f>Besoins!E23</f>
        <v>7.5</v>
      </c>
      <c r="D26" t="str">
        <f>Besoins!F23</f>
        <v>kg</v>
      </c>
    </row>
    <row r="27">
      <c r="A27" t="s" s="17">
        <v>131</v>
      </c>
      <c r="B27" t="str" s="14">
        <f>Procedure!D7</f>
        <v>Marquer la cuisson du poisson — ⚠️☢️ ATTENTION : LA MORUE EST DÉJÀ SALÉE À LA BASE — NE PAS SALER LE POISSON ⚠️☢️ Disposer 12 à 15 portions de morue dans chacun des 8 bacs GN 1/1 H 25 perforés beurrés. Étager les bacs sur l'échelle de cuisson. Poser la sonde de cuisson au cœur d'une portion. Enfourner. Atteindre + 63 °C à cœur de la portion, en fin de cuisson. Respecter la procédure de fin de cuisson. Filmer pour éviter le dessèchement du poisson. Stocker en armoire chaude et maintenir à une température de + 63 °C en attente de consommation.</v>
      </c>
      <c r="C27"/>
      <c r="D27"/>
    </row>
    <row r="28">
      <c r="A28" t="s" s="17">
        <v>132</v>
      </c>
      <c r="B28" t="str" s="14">
        <f>Procedure!D8</f>
        <v>Dresser et servir — Dresser sur assiette une portion de filet de morue, un demi-œuf dur, les différents légumes, un quartier de citron et de l'aïoli.</v>
      </c>
      <c r="C28"/>
      <c r="D28"/>
    </row>
    <row r="29">
      <c r="A29"/>
      <c r="B29" t="s">
        <v>133</v>
      </c>
      <c r="C29" s="11">
        <f>'Besoins'!$B$2*25</f>
        <v>25</v>
      </c>
      <c r="D29" t="s">
        <v>24</v>
      </c>
    </row>
    <row r="30">
      <c r="A30"/>
      <c r="B30"/>
      <c r="C30"/>
      <c r="D30"/>
    </row>
    <row r="31">
      <c r="A31" t="s" s="18">
        <v>21</v>
      </c>
      <c r="B31"/>
      <c r="C31"/>
      <c r="D31"/>
    </row>
  </sheetData>
  <sheetProtection sheet="1" formatRows="0" formatColumns="0"/>
  <mergeCells count="11">
    <mergeCell ref="A1:D1"/>
    <mergeCell ref="A2:D2"/>
    <mergeCell ref="A4:D4"/>
    <mergeCell ref="B5:D5"/>
    <mergeCell ref="B6:D6"/>
    <mergeCell ref="B14:D14"/>
    <mergeCell ref="B16:D16"/>
    <mergeCell ref="B24:D24"/>
    <mergeCell ref="B27:D27"/>
    <mergeCell ref="B28:D28"/>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2026-09-27T17:10:45Z</dcterms:created>
  <dc:title>GRAND AÏOLI À LA SAVEUR ANISÉE</dc:title>
  <dc:subject/>
  <dc:creator>CUIS.web</dc:creator>
  <cp:lastModifiedBy/>
  <cp:keywords/>
  <dc:description>Export automatique — moteur récursif d'origine : Bernard Vandendaele</dc:description>
  <cp:category/>
  <dc:language>en-US</dc:language>
  <dcterms:modified xsi:type="dcterms:W3CDTF">2026-09-27T17:10:45Z</dcterms:modified>
  <cp:revision>1</cp:revision>
</cp:coreProperties>
</file>