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<sst xmlns="http://schemas.openxmlformats.org/spreadsheetml/2006/main" count="157" uniqueCount="157">
  <si>
    <t>Fiche technique</t>
  </si>
  <si>
    <t>Nom</t>
  </si>
  <si>
    <t>PAËLLA ROYALE (TERRE ET MER)</t>
  </si>
  <si>
    <t>Code</t>
  </si>
  <si>
    <t>GRO_CDC_151E</t>
  </si>
  <si>
    <t>Classe</t>
  </si>
  <si>
    <t>Plats complets collectivité (GRO.COMPLETS)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</si>
  <si>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</si>
  <si>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</si>
  <si>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</si>
  <si>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</si>
  <si>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</si>
  <si>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</si>
  <si>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</si>
  <si>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</si>
  <si>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</si>
  <si>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</si>
  <si>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</si>
  <si>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</si>
  <si>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</si>
  <si>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16:35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</si>
  <si>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</si>
  <si>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</si>
  <si>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</si>
  <si>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</si>
  <si>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</si>
  <si>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</si>
  <si>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</si>
  <si>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</si>
  <si>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</si>
  <si>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</si>
  <si>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</si>
  <si>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</si>
  <si>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</si>
  <si>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</si>
  <si>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CHORIZO-HAL</t>
  </si>
  <si>
    <t>Chorizo bœuf et volaille halal tranché</t>
  </si>
  <si>
    <t>Charcuterie</t>
  </si>
  <si>
    <t>kg</t>
  </si>
  <si>
    <t>EPI-PAELLA</t>
  </si>
  <si>
    <t>Épices paëlla (type Spigol / Rizdor)</t>
  </si>
  <si>
    <t>Épices en poudre et graines</t>
  </si>
  <si>
    <t>EPI-POIVRE-NOIR</t>
  </si>
  <si>
    <t>Poivre noir moulu</t>
  </si>
  <si>
    <t>RNME101403</t>
  </si>
  <si>
    <t>Huile olive vierge extra bidon 5L</t>
  </si>
  <si>
    <t>Assaisonnements et corps gras</t>
  </si>
  <si>
    <t>u</t>
  </si>
  <si>
    <t>RNME101453</t>
  </si>
  <si>
    <t>Riz long indica étuvé sac 5kg</t>
  </si>
  <si>
    <t>Féculents et légumineuses</t>
  </si>
  <si>
    <t>KNORR-BOUIL-VOL</t>
  </si>
  <si>
    <t>Bouillon de Volaille déshydraté (Knorr Professional)</t>
  </si>
  <si>
    <t>Fonds déshydratés et poudres</t>
  </si>
  <si>
    <t>KNORR-FUMET-POIS</t>
  </si>
  <si>
    <t>Fumet de Poisson déshydraté (Knorr Professional)</t>
  </si>
  <si>
    <t>RNM57224806</t>
  </si>
  <si>
    <t>MARGARINE 60% MG 100% végétale pain 500g</t>
  </si>
  <si>
    <t>Produits laitiers et œufs</t>
  </si>
  <si>
    <t>RNM3770123</t>
  </si>
  <si>
    <t>CITRON Espagne cat.I 4(58-67mm)</t>
  </si>
  <si>
    <t>Légumes</t>
  </si>
  <si>
    <t>RNM9360123</t>
  </si>
  <si>
    <t>TOMATE ronde Maroc cat.I 67-82mm</t>
  </si>
  <si>
    <t>RNM57216607</t>
  </si>
  <si>
    <t>GAMBAS congelée taille 3 Import</t>
  </si>
  <si>
    <t>Poissons surgelés</t>
  </si>
  <si>
    <t>SEL-FIN</t>
  </si>
  <si>
    <t>Sel fin de cuisine</t>
  </si>
  <si>
    <t>Sels et condiments de base</t>
  </si>
  <si>
    <t>RNMS00812</t>
  </si>
  <si>
    <t>Ail haché IQF</t>
  </si>
  <si>
    <t>Légumes surgelés</t>
  </si>
  <si>
    <t>HARICOT-PLAT-ESP</t>
  </si>
  <si>
    <t>Haricots plats d'Espagne surgeles</t>
  </si>
  <si>
    <t>RNMS00780</t>
  </si>
  <si>
    <t>Oignons émincés surgelés</t>
  </si>
  <si>
    <t>RNMS00764</t>
  </si>
  <si>
    <t>Petits pois doux très fins surgelés</t>
  </si>
  <si>
    <t>RNMS00866</t>
  </si>
  <si>
    <t>Poivrons verts rouges en lanières surgelés</t>
  </si>
  <si>
    <t>FRUIT-MER-CRU</t>
  </si>
  <si>
    <t>Cocktail de fruits de mer surgeles crus</t>
  </si>
  <si>
    <t>Poissons et fruits de mer surgelés</t>
  </si>
  <si>
    <t>RNMS00510</t>
  </si>
  <si>
    <t>Crevettes entières cuites 60/80</t>
  </si>
  <si>
    <t>RNMS00532</t>
  </si>
  <si>
    <t>Moules entières cuites pleine eau</t>
  </si>
  <si>
    <t>POULET-CUIS-HAL</t>
  </si>
  <si>
    <t>Cuisses de poulet halal surgelées</t>
  </si>
  <si>
    <t>Volailles et lapins surgelés</t>
  </si>
  <si>
    <t>Total</t>
  </si>
  <si>
    <t>Niveau</t>
  </si>
  <si>
    <t>Composant</t>
  </si>
  <si>
    <t>Type</t>
  </si>
  <si>
    <t>Quantité (pour 100 pc)</t>
  </si>
  <si>
    <t>recette</t>
  </si>
  <si>
    <t>Plats complets collectivité</t>
  </si>
  <si>
    <t xml:space="preserve">    ↳ PAËLLA — GARNITURE AROMATIQUE ET LÉGUMES</t>
  </si>
  <si>
    <t>Préparations de base collectivité</t>
  </si>
  <si>
    <t xml:space="preserve">        ↳ Oignons émincés surgelés</t>
  </si>
  <si>
    <t>matiere</t>
  </si>
  <si>
    <t xml:space="preserve">        ↳ Poivrons verts rouges en lanières surgelés</t>
  </si>
  <si>
    <t xml:space="preserve">        ↳ Haricots plats d'Espagne surgeles</t>
  </si>
  <si>
    <t xml:space="preserve">        ↳ Petits pois doux très fins surgelés</t>
  </si>
  <si>
    <t xml:space="preserve">        ↳ Ail haché IQF</t>
  </si>
  <si>
    <t xml:space="preserve">        ↳ TOMATE ronde Maroc cat.I 67-82mm</t>
  </si>
  <si>
    <t xml:space="preserve">        ↳ HUILE OLIVE (L)</t>
  </si>
  <si>
    <t>Conversions diverses</t>
  </si>
  <si>
    <t xml:space="preserve">            ↳ Huile olive vierge extra bidon 5L</t>
  </si>
  <si>
    <t xml:space="preserve">        ↳ Épices paëlla (type Spigol / Rizdor)</t>
  </si>
  <si>
    <t xml:space="preserve">    ↳ Cuisse de poulet halal (pièce)</t>
  </si>
  <si>
    <t>Conversions volailles (piece/poids/rendement)</t>
  </si>
  <si>
    <t xml:space="preserve">        ↳ Cuisses de poulet halal surgelées</t>
  </si>
  <si>
    <t xml:space="preserve">    ↳ MARGARINE 60% MG 100% végétale pain 500g</t>
  </si>
  <si>
    <t xml:space="preserve">    ↳ Chorizo bœuf et volaille halal tranché</t>
  </si>
  <si>
    <t xml:space="preserve">    ↳ Cocktail de fruits de mer surgeles crus</t>
  </si>
  <si>
    <t xml:space="preserve">    ↳ Moules entières cuites pleine eau</t>
  </si>
  <si>
    <t xml:space="preserve">    ↳ Crevettes entières cuites 60/80</t>
  </si>
  <si>
    <t xml:space="preserve">    ↳ Gambas crue (pièce)</t>
  </si>
  <si>
    <t xml:space="preserve">        ↳ GAMBAS congelée taille 3 Import</t>
  </si>
  <si>
    <t xml:space="preserve">    ↳ Bouillon de volaille reconstitue (collectivite)</t>
  </si>
  <si>
    <t xml:space="preserve">        ↳ Eau (robinet - moy. France 2026)</t>
  </si>
  <si>
    <t xml:space="preserve">        ↳ Bouillon de Volaille déshydraté (Knorr Professional)</t>
  </si>
  <si>
    <t xml:space="preserve">    ↳ Fumet de poisson reconstitue (collectivite)</t>
  </si>
  <si>
    <t xml:space="preserve">        ↳ Fumet de Poisson déshydraté (Knorr Professional)</t>
  </si>
  <si>
    <t xml:space="preserve">    ↳ Riz long indica étuvé sac 5kg</t>
  </si>
  <si>
    <t xml:space="preserve">    ↳ CITRON Espagne cat.I 4(58-67mm)</t>
  </si>
  <si>
    <t xml:space="preserve">    ↳ Sel fin de cuisine</t>
  </si>
  <si>
    <t xml:space="preserve">    ↳ Poivre noir moulu</t>
  </si>
  <si>
    <t>Recette</t>
  </si>
  <si>
    <t>#</t>
  </si>
  <si>
    <t>Verbe</t>
  </si>
  <si>
    <t>Étape</t>
  </si>
  <si>
    <t>Précision technique</t>
  </si>
  <si>
    <t>Durée</t>
  </si>
  <si>
    <t>PAËLLA — GARNITURE AROMATIQUE ET LÉGUMES</t>
  </si>
  <si>
    <t>Bouillon de volaille reconstitue (collectivite)</t>
  </si>
  <si>
    <t>DISSOUDRE</t>
  </si>
  <si>
    <t>Délayer la poudre dans l'eau froide en fouettant, puis porter à ébullition en remuant régulièrement.</t>
  </si>
  <si>
    <t>Fumet de poisson reconstitue (collectivite)</t>
  </si>
  <si>
    <t>Fiche technique — PAËLLA ROYALE (TERRE ET MER)</t>
  </si>
  <si>
    <t>PAËLLA ROYALE (TERRE ET MER)  GRO_CDC_151E</t>
  </si>
  <si>
    <t>1.</t>
  </si>
  <si>
    <t>2.</t>
  </si>
  <si>
    <t xml:space="preserve">    Cuisse de poulet halal (pièce) (conv.)</t>
  </si>
  <si>
    <t xml:space="preserve">    Gambas crue (pièce) (conv.)</t>
  </si>
  <si>
    <t xml:space="preserve">    Bouillon de volaille reconstitue (collectivite)</t>
  </si>
  <si>
    <t xml:space="preserve">    Fumet de poisson reconstitue (collectivite)</t>
  </si>
  <si>
    <t>3.</t>
  </si>
  <si>
    <t xml:space="preserve">    PAËLLA — GARNITURE AROMATIQUE ET LÉGUMES</t>
  </si>
  <si>
    <t>4.</t>
  </si>
  <si>
    <t>↳ PAËLLA — GARNITURE AROMATIQUE ET LÉGUMES  GRO-PAELLA-LEG</t>
  </si>
  <si>
    <t xml:space="preserve">    HUILE OLIVE (L) (conv.)</t>
  </si>
  <si>
    <t>↳ Bouillon de volaille reconstitue (collectivite)  GRO-BOUIL-VOL</t>
  </si>
  <si>
    <t xml:space="preserve">    Eau (robinet - moy. France 2026)</t>
  </si>
  <si>
    <t>↳ Fumet de poisson reconstitue (collectivite)  GRO-FUMET-POISS</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</si>
</sst>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508.9945511</v>
      </c>
    </row>
    <row r="12">
      <c r="A12" t="s" s="3">
        <v>16</v>
      </c>
      <c r="B12" s="4">
        <v>5.089945511</v>
      </c>
    </row>
    <row r="13">
      <c r="A13"/>
      <c r="B13"/>
    </row>
    <row r="14">
      <c r="A14" t="s" s="5">
        <v>17</v>
      </c>
      <c r="B14" t="s" s="5">
        <v>14</v>
      </c>
    </row>
    <row r="15">
      <c r="A15" t="s" s="5">
        <v>18</v>
      </c>
      <c r="B15" s="6">
        <v>508.9945511</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19.625</v>
      </c>
      <c r="E7" s="11">
        <f>D7*$B$2</f>
        <v>19.625</v>
      </c>
      <c r="F7" t="s">
        <v>34</v>
      </c>
      <c r="G7" s="4">
        <f>E7*0.0043</f>
        <v>0.084388</v>
      </c>
    </row>
    <row r="8">
      <c r="A8" t="s">
        <v>35</v>
      </c>
      <c r="B8" t="s">
        <v>36</v>
      </c>
      <c r="C8" t="s">
        <v>37</v>
      </c>
      <c r="D8" s="9">
        <v>3</v>
      </c>
      <c r="E8" s="11">
        <f>D8*$B$2</f>
        <v>3</v>
      </c>
      <c r="F8" t="s">
        <v>38</v>
      </c>
      <c r="G8" s="4">
        <f>E8*9.5</f>
        <v>28.5</v>
      </c>
    </row>
    <row r="9">
      <c r="A9" t="s">
        <v>39</v>
      </c>
      <c r="B9" t="s">
        <v>40</v>
      </c>
      <c r="C9" t="s">
        <v>41</v>
      </c>
      <c r="D9" s="9">
        <v>0.016</v>
      </c>
      <c r="E9" s="11">
        <f>D9*$B$2</f>
        <v>0.016</v>
      </c>
      <c r="F9" t="s">
        <v>38</v>
      </c>
      <c r="G9" s="4">
        <f>E9*43.5071</f>
        <v>0.696114</v>
      </c>
    </row>
    <row r="10">
      <c r="A10" t="s">
        <v>42</v>
      </c>
      <c r="B10" t="s">
        <v>43</v>
      </c>
      <c r="C10" t="s">
        <v>41</v>
      </c>
      <c r="D10" s="9">
        <v>0.007</v>
      </c>
      <c r="E10" s="11">
        <f>D10*$B$2</f>
        <v>0.007</v>
      </c>
      <c r="F10" t="s">
        <v>38</v>
      </c>
      <c r="G10" s="4">
        <f>E10*12.5</f>
        <v>0.0875</v>
      </c>
    </row>
    <row r="11">
      <c r="A11" t="s">
        <v>44</v>
      </c>
      <c r="B11" t="s">
        <v>45</v>
      </c>
      <c r="C11" t="s">
        <v>46</v>
      </c>
      <c r="D11" s="9">
        <v>0.4</v>
      </c>
      <c r="E11" s="11">
        <f>D11*$B$2</f>
        <v>0.4</v>
      </c>
      <c r="F11" t="s">
        <v>47</v>
      </c>
      <c r="G11" s="4">
        <f>E11*65.22</f>
        <v>26.088</v>
      </c>
    </row>
    <row r="12">
      <c r="A12" t="s">
        <v>48</v>
      </c>
      <c r="B12" t="s">
        <v>49</v>
      </c>
      <c r="C12" t="s">
        <v>50</v>
      </c>
      <c r="D12" s="9">
        <v>10</v>
      </c>
      <c r="E12" s="11">
        <f>D12*$B$2</f>
        <v>10</v>
      </c>
      <c r="F12" t="s">
        <v>38</v>
      </c>
      <c r="G12" s="4">
        <f>E12*2.71</f>
        <v>27.1</v>
      </c>
    </row>
    <row r="13">
      <c r="A13" t="s">
        <v>51</v>
      </c>
      <c r="B13" t="s">
        <v>52</v>
      </c>
      <c r="C13" t="s">
        <v>53</v>
      </c>
      <c r="D13" s="9">
        <v>0.3</v>
      </c>
      <c r="E13" s="11">
        <f>D13*$B$2</f>
        <v>0.3</v>
      </c>
      <c r="F13" t="s">
        <v>38</v>
      </c>
      <c r="G13" s="4">
        <f>E13*18.8</f>
        <v>5.64</v>
      </c>
    </row>
    <row r="14">
      <c r="A14" t="s">
        <v>54</v>
      </c>
      <c r="B14" t="s">
        <v>55</v>
      </c>
      <c r="C14" t="s">
        <v>53</v>
      </c>
      <c r="D14" s="9">
        <v>0.075</v>
      </c>
      <c r="E14" s="11">
        <f>D14*$B$2</f>
        <v>0.075</v>
      </c>
      <c r="F14" t="s">
        <v>38</v>
      </c>
      <c r="G14" s="4">
        <f>E14*23.08</f>
        <v>1.731</v>
      </c>
    </row>
    <row r="15">
      <c r="A15" t="s">
        <v>56</v>
      </c>
      <c r="B15" t="s">
        <v>57</v>
      </c>
      <c r="C15" t="s">
        <v>58</v>
      </c>
      <c r="D15" s="9">
        <v>1</v>
      </c>
      <c r="E15" s="11">
        <f>D15*$B$2</f>
        <v>1</v>
      </c>
      <c r="F15" t="s">
        <v>38</v>
      </c>
      <c r="G15" s="4">
        <f>E15*3.5</f>
        <v>3.5</v>
      </c>
    </row>
    <row r="16">
      <c r="A16" t="s">
        <v>59</v>
      </c>
      <c r="B16" t="s">
        <v>60</v>
      </c>
      <c r="C16" t="s">
        <v>61</v>
      </c>
      <c r="D16" s="9">
        <v>3</v>
      </c>
      <c r="E16" s="11">
        <f>D16*$B$2</f>
        <v>3</v>
      </c>
      <c r="F16" t="s">
        <v>38</v>
      </c>
      <c r="G16" s="4">
        <f>E16*1.8</f>
        <v>5.4</v>
      </c>
    </row>
    <row r="17">
      <c r="A17" t="s">
        <v>62</v>
      </c>
      <c r="B17" t="s">
        <v>63</v>
      </c>
      <c r="C17" t="s">
        <v>61</v>
      </c>
      <c r="D17" s="9">
        <v>4</v>
      </c>
      <c r="E17" s="11">
        <f>D17*$B$2</f>
        <v>4</v>
      </c>
      <c r="F17" t="s">
        <v>38</v>
      </c>
      <c r="G17" s="4">
        <f>E17*2.8</f>
        <v>11.2</v>
      </c>
    </row>
    <row r="18">
      <c r="A18" t="s">
        <v>64</v>
      </c>
      <c r="B18" t="s">
        <v>65</v>
      </c>
      <c r="C18" t="s">
        <v>66</v>
      </c>
      <c r="D18" s="9">
        <v>6</v>
      </c>
      <c r="E18" s="11">
        <f>D18*$B$2</f>
        <v>6</v>
      </c>
      <c r="F18" t="s">
        <v>38</v>
      </c>
      <c r="G18" s="4">
        <f>E18*25</f>
        <v>150</v>
      </c>
    </row>
    <row r="19">
      <c r="A19" t="s">
        <v>67</v>
      </c>
      <c r="B19" t="s">
        <v>68</v>
      </c>
      <c r="C19" t="s">
        <v>69</v>
      </c>
      <c r="D19" s="9">
        <v>0.073</v>
      </c>
      <c r="E19" s="11">
        <f>D19*$B$2</f>
        <v>0.073</v>
      </c>
      <c r="F19" t="s">
        <v>38</v>
      </c>
      <c r="G19" s="4">
        <f>E19*0.35</f>
        <v>0.02555</v>
      </c>
    </row>
    <row r="20">
      <c r="A20" t="s">
        <v>70</v>
      </c>
      <c r="B20" t="s">
        <v>71</v>
      </c>
      <c r="C20" t="s">
        <v>72</v>
      </c>
      <c r="D20" s="9">
        <v>0.2</v>
      </c>
      <c r="E20" s="11">
        <f>D20*$B$2</f>
        <v>0.2</v>
      </c>
      <c r="F20" t="s">
        <v>38</v>
      </c>
      <c r="G20" s="4">
        <f>E20*9.26</f>
        <v>1.852</v>
      </c>
    </row>
    <row r="21">
      <c r="A21" t="s">
        <v>73</v>
      </c>
      <c r="B21" t="s">
        <v>74</v>
      </c>
      <c r="C21" t="s">
        <v>72</v>
      </c>
      <c r="D21" s="9">
        <v>2</v>
      </c>
      <c r="E21" s="11">
        <f>D21*$B$2</f>
        <v>2</v>
      </c>
      <c r="F21" t="s">
        <v>38</v>
      </c>
      <c r="G21" s="4">
        <f>E21*3.5</f>
        <v>7</v>
      </c>
    </row>
    <row r="22">
      <c r="A22" t="s">
        <v>75</v>
      </c>
      <c r="B22" t="s">
        <v>76</v>
      </c>
      <c r="C22" t="s">
        <v>72</v>
      </c>
      <c r="D22" s="9">
        <v>4</v>
      </c>
      <c r="E22" s="11">
        <f>D22*$B$2</f>
        <v>4</v>
      </c>
      <c r="F22" t="s">
        <v>38</v>
      </c>
      <c r="G22" s="4">
        <f>E22*3.89</f>
        <v>15.56</v>
      </c>
    </row>
    <row r="23">
      <c r="A23" t="s">
        <v>77</v>
      </c>
      <c r="B23" t="s">
        <v>78</v>
      </c>
      <c r="C23" t="s">
        <v>72</v>
      </c>
      <c r="D23" s="9">
        <v>2</v>
      </c>
      <c r="E23" s="11">
        <f>D23*$B$2</f>
        <v>2</v>
      </c>
      <c r="F23" t="s">
        <v>38</v>
      </c>
      <c r="G23" s="4">
        <f>E23*3.21</f>
        <v>6.42</v>
      </c>
    </row>
    <row r="24">
      <c r="A24" t="s">
        <v>79</v>
      </c>
      <c r="B24" t="s">
        <v>80</v>
      </c>
      <c r="C24" t="s">
        <v>72</v>
      </c>
      <c r="D24" s="9">
        <v>2.5</v>
      </c>
      <c r="E24" s="11">
        <f>D24*$B$2</f>
        <v>2.5</v>
      </c>
      <c r="F24" t="s">
        <v>38</v>
      </c>
      <c r="G24" s="4">
        <f>E24*4.18</f>
        <v>10.45</v>
      </c>
    </row>
    <row r="25">
      <c r="A25" t="s">
        <v>81</v>
      </c>
      <c r="B25" t="s">
        <v>82</v>
      </c>
      <c r="C25" t="s">
        <v>83</v>
      </c>
      <c r="D25" s="9">
        <v>7</v>
      </c>
      <c r="E25" s="11">
        <f>D25*$B$2</f>
        <v>7</v>
      </c>
      <c r="F25" t="s">
        <v>38</v>
      </c>
      <c r="G25" s="4">
        <f>E25*11.5</f>
        <v>80.5</v>
      </c>
    </row>
    <row r="26">
      <c r="A26" t="s">
        <v>84</v>
      </c>
      <c r="B26" t="s">
        <v>85</v>
      </c>
      <c r="C26" t="s">
        <v>83</v>
      </c>
      <c r="D26" s="9">
        <v>3</v>
      </c>
      <c r="E26" s="11">
        <f>D26*$B$2</f>
        <v>3</v>
      </c>
      <c r="F26" t="s">
        <v>38</v>
      </c>
      <c r="G26" s="4">
        <f>E26*15.97</f>
        <v>47.91</v>
      </c>
    </row>
    <row r="27">
      <c r="A27" t="s">
        <v>86</v>
      </c>
      <c r="B27" t="s">
        <v>87</v>
      </c>
      <c r="C27" t="s">
        <v>83</v>
      </c>
      <c r="D27" s="9">
        <v>5</v>
      </c>
      <c r="E27" s="11">
        <f>D27*$B$2</f>
        <v>5</v>
      </c>
      <c r="F27" t="s">
        <v>38</v>
      </c>
      <c r="G27" s="4">
        <f>E27*6.69</f>
        <v>33.45</v>
      </c>
    </row>
    <row r="28">
      <c r="A28" t="s">
        <v>88</v>
      </c>
      <c r="B28" t="s">
        <v>89</v>
      </c>
      <c r="C28" t="s">
        <v>90</v>
      </c>
      <c r="D28" s="9">
        <v>20</v>
      </c>
      <c r="E28" s="11">
        <f>D28*$B$2</f>
        <v>20</v>
      </c>
      <c r="F28" t="s">
        <v>38</v>
      </c>
      <c r="G28" s="4">
        <f>E28*2.29</f>
        <v>45.8</v>
      </c>
    </row>
    <row r="29">
      <c r="A29"/>
      <c r="B29"/>
      <c r="C29"/>
      <c r="D29"/>
      <c r="E29"/>
      <c r="F29" t="s" s="3">
        <v>91</v>
      </c>
      <c r="G29" s="12">
        <f>SUM(G7:G28)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92</v>
      </c>
      <c r="B1" t="s" s="2">
        <v>93</v>
      </c>
      <c r="C1" t="s" s="2">
        <v>94</v>
      </c>
      <c r="D1" t="s" s="2">
        <v>95</v>
      </c>
      <c r="E1" t="s" s="2">
        <v>29</v>
      </c>
      <c r="F1" t="s" s="2">
        <v>5</v>
      </c>
    </row>
    <row r="2">
      <c r="A2">
        <v>0</v>
      </c>
      <c r="B2" t="s">
        <v>2</v>
      </c>
      <c r="C2" t="s">
        <v>96</v>
      </c>
      <c r="D2" s="11">
        <v>100</v>
      </c>
      <c r="E2" t="s">
        <v>24</v>
      </c>
      <c r="F2" t="s">
        <v>97</v>
      </c>
    </row>
    <row r="3">
      <c r="A3">
        <v>1</v>
      </c>
      <c r="B3" t="s">
        <v>98</v>
      </c>
      <c r="C3" t="s">
        <v>96</v>
      </c>
      <c r="D3" s="11">
        <v>100</v>
      </c>
      <c r="E3" t="s">
        <v>24</v>
      </c>
      <c r="F3" t="s">
        <v>99</v>
      </c>
    </row>
    <row r="4">
      <c r="A4">
        <v>2</v>
      </c>
      <c r="B4" t="s">
        <v>100</v>
      </c>
      <c r="C4" t="s">
        <v>101</v>
      </c>
      <c r="D4" s="11">
        <v>4</v>
      </c>
      <c r="E4" t="s">
        <v>38</v>
      </c>
      <c r="F4" t="s">
        <v>72</v>
      </c>
    </row>
    <row r="5">
      <c r="A5">
        <v>2</v>
      </c>
      <c r="B5" t="s">
        <v>102</v>
      </c>
      <c r="C5" t="s">
        <v>101</v>
      </c>
      <c r="D5" s="11">
        <v>2.5</v>
      </c>
      <c r="E5" t="s">
        <v>38</v>
      </c>
      <c r="F5" t="s">
        <v>72</v>
      </c>
    </row>
    <row r="6">
      <c r="A6">
        <v>2</v>
      </c>
      <c r="B6" t="s">
        <v>103</v>
      </c>
      <c r="C6" t="s">
        <v>101</v>
      </c>
      <c r="D6" s="11">
        <v>2</v>
      </c>
      <c r="E6" t="s">
        <v>38</v>
      </c>
      <c r="F6" t="s">
        <v>72</v>
      </c>
    </row>
    <row r="7">
      <c r="A7">
        <v>2</v>
      </c>
      <c r="B7" t="s">
        <v>104</v>
      </c>
      <c r="C7" t="s">
        <v>101</v>
      </c>
      <c r="D7" s="11">
        <v>2</v>
      </c>
      <c r="E7" t="s">
        <v>38</v>
      </c>
      <c r="F7" t="s">
        <v>72</v>
      </c>
    </row>
    <row r="8">
      <c r="A8">
        <v>2</v>
      </c>
      <c r="B8" t="s">
        <v>105</v>
      </c>
      <c r="C8" t="s">
        <v>101</v>
      </c>
      <c r="D8" s="11">
        <v>0.2</v>
      </c>
      <c r="E8" t="s">
        <v>38</v>
      </c>
      <c r="F8" t="s">
        <v>72</v>
      </c>
    </row>
    <row r="9">
      <c r="A9">
        <v>2</v>
      </c>
      <c r="B9" t="s">
        <v>106</v>
      </c>
      <c r="C9" t="s">
        <v>101</v>
      </c>
      <c r="D9" s="11">
        <v>4</v>
      </c>
      <c r="E9" t="s">
        <v>38</v>
      </c>
      <c r="F9" t="s">
        <v>61</v>
      </c>
    </row>
    <row r="10">
      <c r="A10">
        <v>2</v>
      </c>
      <c r="B10" t="s">
        <v>107</v>
      </c>
      <c r="C10" t="s">
        <v>96</v>
      </c>
      <c r="D10" s="11">
        <v>2</v>
      </c>
      <c r="E10" t="s">
        <v>34</v>
      </c>
      <c r="F10" t="s">
        <v>108</v>
      </c>
    </row>
    <row r="11">
      <c r="A11">
        <v>3</v>
      </c>
      <c r="B11" t="s">
        <v>109</v>
      </c>
      <c r="C11" t="s">
        <v>101</v>
      </c>
      <c r="D11" s="11">
        <v>0.4</v>
      </c>
      <c r="E11" t="s">
        <v>47</v>
      </c>
      <c r="F11" t="s">
        <v>46</v>
      </c>
    </row>
    <row r="12">
      <c r="A12">
        <v>2</v>
      </c>
      <c r="B12" t="s">
        <v>110</v>
      </c>
      <c r="C12" t="s">
        <v>101</v>
      </c>
      <c r="D12" s="11">
        <v>0.016</v>
      </c>
      <c r="E12" t="s">
        <v>38</v>
      </c>
      <c r="F12" t="s">
        <v>41</v>
      </c>
    </row>
    <row r="13">
      <c r="A13">
        <v>1</v>
      </c>
      <c r="B13" t="s">
        <v>111</v>
      </c>
      <c r="C13" t="s">
        <v>96</v>
      </c>
      <c r="D13" s="11">
        <v>100</v>
      </c>
      <c r="E13" t="s">
        <v>24</v>
      </c>
      <c r="F13" t="s">
        <v>112</v>
      </c>
    </row>
    <row r="14">
      <c r="A14">
        <v>2</v>
      </c>
      <c r="B14" t="s">
        <v>113</v>
      </c>
      <c r="C14" t="s">
        <v>101</v>
      </c>
      <c r="D14" s="11">
        <v>20</v>
      </c>
      <c r="E14" t="s">
        <v>38</v>
      </c>
      <c r="F14" t="s">
        <v>90</v>
      </c>
    </row>
    <row r="15">
      <c r="A15">
        <v>1</v>
      </c>
      <c r="B15" t="s">
        <v>114</v>
      </c>
      <c r="C15" t="s">
        <v>101</v>
      </c>
      <c r="D15" s="11">
        <v>1</v>
      </c>
      <c r="E15" t="s">
        <v>38</v>
      </c>
      <c r="F15" t="s">
        <v>58</v>
      </c>
    </row>
    <row r="16">
      <c r="A16">
        <v>1</v>
      </c>
      <c r="B16" t="s">
        <v>115</v>
      </c>
      <c r="C16" t="s">
        <v>101</v>
      </c>
      <c r="D16" s="11">
        <v>3</v>
      </c>
      <c r="E16" t="s">
        <v>38</v>
      </c>
      <c r="F16" t="s">
        <v>37</v>
      </c>
    </row>
    <row r="17">
      <c r="A17">
        <v>1</v>
      </c>
      <c r="B17" t="s">
        <v>116</v>
      </c>
      <c r="C17" t="s">
        <v>101</v>
      </c>
      <c r="D17" s="11">
        <v>7</v>
      </c>
      <c r="E17" t="s">
        <v>38</v>
      </c>
      <c r="F17" t="s">
        <v>83</v>
      </c>
    </row>
    <row r="18">
      <c r="A18">
        <v>1</v>
      </c>
      <c r="B18" t="s">
        <v>117</v>
      </c>
      <c r="C18" t="s">
        <v>101</v>
      </c>
      <c r="D18" s="11">
        <v>5</v>
      </c>
      <c r="E18" t="s">
        <v>38</v>
      </c>
      <c r="F18" t="s">
        <v>83</v>
      </c>
    </row>
    <row r="19">
      <c r="A19">
        <v>1</v>
      </c>
      <c r="B19" t="s">
        <v>118</v>
      </c>
      <c r="C19" t="s">
        <v>101</v>
      </c>
      <c r="D19" s="11">
        <v>3</v>
      </c>
      <c r="E19" t="s">
        <v>38</v>
      </c>
      <c r="F19" t="s">
        <v>83</v>
      </c>
    </row>
    <row r="20">
      <c r="A20">
        <v>1</v>
      </c>
      <c r="B20" t="s">
        <v>119</v>
      </c>
      <c r="C20" t="s">
        <v>96</v>
      </c>
      <c r="D20" s="11">
        <v>200</v>
      </c>
      <c r="E20" t="s">
        <v>24</v>
      </c>
      <c r="F20" t="s">
        <v>108</v>
      </c>
    </row>
    <row r="21">
      <c r="A21">
        <v>2</v>
      </c>
      <c r="B21" t="s">
        <v>120</v>
      </c>
      <c r="C21" t="s">
        <v>101</v>
      </c>
      <c r="D21" s="11">
        <v>6</v>
      </c>
      <c r="E21" t="s">
        <v>38</v>
      </c>
      <c r="F21" t="s">
        <v>66</v>
      </c>
    </row>
    <row r="22">
      <c r="A22">
        <v>1</v>
      </c>
      <c r="B22" t="s">
        <v>121</v>
      </c>
      <c r="C22" t="s">
        <v>96</v>
      </c>
      <c r="D22" s="11">
        <v>15</v>
      </c>
      <c r="E22" t="s">
        <v>34</v>
      </c>
      <c r="F22" t="s">
        <v>99</v>
      </c>
    </row>
    <row r="23">
      <c r="A23">
        <v>2</v>
      </c>
      <c r="B23" t="s">
        <v>122</v>
      </c>
      <c r="C23" t="s">
        <v>101</v>
      </c>
      <c r="D23" s="11">
        <v>14.7</v>
      </c>
      <c r="E23" t="s">
        <v>34</v>
      </c>
      <c r="F23" t="s">
        <v>33</v>
      </c>
    </row>
    <row r="24">
      <c r="A24">
        <v>2</v>
      </c>
      <c r="B24" t="s">
        <v>123</v>
      </c>
      <c r="C24" t="s">
        <v>101</v>
      </c>
      <c r="D24" s="11">
        <v>0.3</v>
      </c>
      <c r="E24" t="s">
        <v>38</v>
      </c>
      <c r="F24" t="s">
        <v>53</v>
      </c>
    </row>
    <row r="25">
      <c r="A25">
        <v>1</v>
      </c>
      <c r="B25" t="s">
        <v>124</v>
      </c>
      <c r="C25" t="s">
        <v>96</v>
      </c>
      <c r="D25" s="11">
        <v>5</v>
      </c>
      <c r="E25" t="s">
        <v>34</v>
      </c>
      <c r="F25" t="s">
        <v>99</v>
      </c>
    </row>
    <row r="26">
      <c r="A26">
        <v>2</v>
      </c>
      <c r="B26" t="s">
        <v>122</v>
      </c>
      <c r="C26" t="s">
        <v>101</v>
      </c>
      <c r="D26" s="11">
        <v>4.925</v>
      </c>
      <c r="E26" t="s">
        <v>34</v>
      </c>
      <c r="F26" t="s">
        <v>33</v>
      </c>
    </row>
    <row r="27">
      <c r="A27">
        <v>2</v>
      </c>
      <c r="B27" t="s">
        <v>125</v>
      </c>
      <c r="C27" t="s">
        <v>101</v>
      </c>
      <c r="D27" s="11">
        <v>0.075</v>
      </c>
      <c r="E27" t="s">
        <v>38</v>
      </c>
      <c r="F27" t="s">
        <v>53</v>
      </c>
    </row>
    <row r="28">
      <c r="A28">
        <v>1</v>
      </c>
      <c r="B28" t="s">
        <v>126</v>
      </c>
      <c r="C28" t="s">
        <v>101</v>
      </c>
      <c r="D28" s="11">
        <v>10</v>
      </c>
      <c r="E28" t="s">
        <v>38</v>
      </c>
      <c r="F28" t="s">
        <v>50</v>
      </c>
    </row>
    <row r="29">
      <c r="A29">
        <v>1</v>
      </c>
      <c r="B29" t="s">
        <v>127</v>
      </c>
      <c r="C29" t="s">
        <v>101</v>
      </c>
      <c r="D29" s="11">
        <v>3</v>
      </c>
      <c r="E29" t="s">
        <v>38</v>
      </c>
      <c r="F29" t="s">
        <v>61</v>
      </c>
    </row>
    <row r="30">
      <c r="A30">
        <v>1</v>
      </c>
      <c r="B30" t="s">
        <v>128</v>
      </c>
      <c r="C30" t="s">
        <v>101</v>
      </c>
      <c r="D30" s="11">
        <v>0.073</v>
      </c>
      <c r="E30" t="s">
        <v>38</v>
      </c>
      <c r="F30" t="s">
        <v>69</v>
      </c>
    </row>
    <row r="31">
      <c r="A31">
        <v>1</v>
      </c>
      <c r="B31" t="s">
        <v>129</v>
      </c>
      <c r="C31" t="s">
        <v>101</v>
      </c>
      <c r="D31" s="11">
        <v>0.007</v>
      </c>
      <c r="E31" t="s">
        <v>38</v>
      </c>
      <c r="F31" t="s">
        <v>41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130</v>
      </c>
      <c r="B1" t="s" s="2">
        <v>131</v>
      </c>
      <c r="C1" t="s" s="2">
        <v>132</v>
      </c>
      <c r="D1" t="s" s="2">
        <v>133</v>
      </c>
      <c r="E1" t="s" s="2">
        <v>134</v>
      </c>
      <c r="F1" t="s" s="2">
        <v>135</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Déconditionner les poulets suivant la procédure. Couper les cuisses de poulet en deux au niveau de la jointure. Réserver dans un bac GN 2/1 H 250 muni d'une grille égouttoir. Couvrir et stocker au froid en attente d'utilisation. Déconditionner les produits surgelés suivant la procédure. Réserver au froid séparément les produits, dans des bacs GN 1/1 couverts. Laver et désinfecter les citrons. Couper en 8 quartiers les citrons. Réserver au froid dans une calotte filmée. Trancher en rondelles, le chorizo (s'il n'est pas acheté tranché). Réserver au froid en attente d'utilisation. Dans un rondeau, réaliser 15 litres de bouillon de volaille, à partir de fond déshydraté, en se reportant aux recommandations du fabricant. Maintenir au chaud en attente d'utilisation. Dans une russe, réaliser 5 litres de fumet dans les mêmes conditions.</t>
        </is>
      </c>
      <c r="E3" t="s" s="13"/>
      <c r="F3"/>
    </row>
    <row r="4">
      <c r="A4" t="s">
        <v>2</v>
      </c>
      <c r="B4">
        <v>3</v>
      </c>
      <c r="C4"/>
      <c r="D4" t="inlineStr" s="13">
        <is>
          <t>Faire revenir les morceaux de poulet — En sauteuse, à la margarine, faire revenir et colorer sur toutes les faces, les morceaux de poulet. Égoutter les morceaux de poulet dans 2 bacs GN 1/1 H 100 perforés, doublés d'un bac. Éliminer la graisse de cuisson et les particules carbonisées de la sauteuse. Dans la sauteuse, faire revenir la garniture aromatique (sous-recette « Paëlla — garniture aromatique et légumes »). Ajouter le riz, les haricots plats, les petits pois, l'ail haché, le cocktail de fruits de mer, les épices et condiments, le chorizo et les morceaux de poulet. Remuer l'ensemble à l'aide d'une écumoire assez large, pour bien mélanger les éléments. Mouiller avec le bouillon de volaille et le fumet. Porter à ébullition. Durant cette opération, écumer la surface de la paëlla, et en fin d'opération ajouter les quartiers de tomate. Couvrir et réduire la source de chaleur. Laisser cuire environ 35 à 40 minutes. Une variation du temps de cuisson peut intervenir en fonction de la qualité du riz. Vers la fin de cuisson, stopper la source de chaleur. La chaleur accumulée suffira pour finir la cuisson de la paëlla. Vers la fin de cuisson, disposer les gambas, les crevettes et les moules pleine eau sur la surface du riz, couvrir pour les cuire. Vérifier la cuisson. Respecter la procédure de fin de cuisson. Stocker en armoire chaude et maintenir à + 63 °C, en attente de consommation. Pour la cuisson de la paëlla au four : préchauffer le four sur la position chaleur mixte à + 170 °C. Lorsque tous les éléments sont mélangés dans la sauteuse, les répartir équitablement dans 8 bacs GN 1/1 H 100. Mouiller avec 2,5 L de bouillon de volaille et de fumet. Couvrir. Étager les bacs sur l'échelle de four. Enfourner et cuire durant 45 minutes.</t>
        </is>
      </c>
      <c r="E4" t="s" s="13"/>
      <c r="F4"/>
    </row>
    <row r="5">
      <c r="A5" t="s">
        <v>2</v>
      </c>
      <c r="B5">
        <v>4</v>
      </c>
      <c r="C5"/>
      <c r="D5" t="inlineStr" s="13">
        <is>
          <t>Dresser et servir — Servir la paëlla à l'assiette, accompagnée d'un quartier de citron. Prendre soin de servir 2 morceaux de poulet et 2 gambas par portion. Des variations peuvent intervenir dans la composition de la paëlla, suivant le goût et les arrivages du moment susceptibles d'améliorer la paëlla. NB : pour faciliter le service, on peut cuire à part les morceaux de poulet. Traditionnellement le riz rond est utilisé pour la confection de la paëlla, mais les grains s'agglomèrent pendant la cuisson.</t>
        </is>
      </c>
      <c r="E5" t="s" s="13"/>
      <c r="F5"/>
    </row>
    <row r="6">
      <c r="A6" t="s">
        <v>136</v>
      </c>
      <c r="B6">
        <v>1</v>
      </c>
      <c r="C6"/>
      <c r="D6" t="inlineStr" s="13">
        <is>
          <t>Préparations préliminaires — Déconditionner les produits surgelés suivant la procédure. Réserver au froid séparément les produits, dans des bacs GN 1/1 couverts. Laver et désinfecter les tomates. Retirer le pédoncule et couper les tomates en quartiers.</t>
        </is>
      </c>
      <c r="E6" t="s" s="13"/>
      <c r="F6"/>
    </row>
    <row r="7">
      <c r="A7" t="s">
        <v>136</v>
      </c>
      <c r="B7">
        <v>2</v>
      </c>
      <c r="C7"/>
      <c r="D7" t="inlineStr" s="13">
        <is>
          <t>Faire revenir la garniture aromatique — Dans la sauteuse, faire revenir à l'huile les oignons émincés. Ajouter les lanières de poivrons. Laisser suer à couvert quelques instants les deux éléments. Les haricots plats, les petits pois, l'ail haché, les épices et les quartiers de tomate sont ajoutés avec le riz (voir la fiche de la paëlla).</t>
        </is>
      </c>
      <c r="E7" t="s" s="13"/>
      <c r="F7"/>
    </row>
    <row r="8">
      <c r="A8" t="s">
        <v>137</v>
      </c>
      <c r="B8">
        <v>1</v>
      </c>
      <c r="C8" t="s">
        <v>138</v>
      </c>
      <c r="D8" t="s" s="13">
        <v>139</v>
      </c>
      <c r="E8" t="s" s="13"/>
      <c r="F8"/>
    </row>
    <row r="9">
      <c r="A9" t="s">
        <v>140</v>
      </c>
      <c r="B9">
        <v>1</v>
      </c>
      <c r="C9" t="s">
        <v>138</v>
      </c>
      <c r="D9" t="s" s="13">
        <v>139</v>
      </c>
      <c r="E9" t="s" s="13"/>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6"/>
  <cols>
    <col min="1" max="1" width="22" customWidth="1"/>
    <col min="2" max="2" width="52" customWidth="1"/>
    <col min="3" max="3" width="14" customWidth="1"/>
    <col min="4" max="4" width="10" customWidth="1"/>
  </cols>
  <sheetData>
    <row r="1" customHeight="1" ht="24">
      <c r="A1" t="s" s="7">
        <v>141</v>
      </c>
      <c r="B1"/>
      <c r="C1"/>
      <c r="D1"/>
    </row>
    <row r="2">
      <c r="A2" t="str" s="14">
        <f>"GRO_CDC_151E · GRO.COMPLETS · référence : "&amp;Besoins!B3&amp;" "&amp;Besoins!C3&amp;" · multiplicateur réglable sur la feuille ""Besoins"""</f>
        <v>GRO_CDC_151E · GRO.COMPLETS · référence : 100 pc · multiplicateur réglable sur la feuille </v>
      </c>
      <c r="B2"/>
      <c r="C2"/>
      <c r="D2"/>
    </row>
    <row r="3">
      <c r="A3"/>
      <c r="B3"/>
      <c r="C3"/>
      <c r="D3"/>
    </row>
    <row r="4">
      <c r="A4" t="s" s="15">
        <v>142</v>
      </c>
      <c r="B4"/>
      <c r="C4"/>
      <c r="D4"/>
    </row>
    <row r="5">
      <c r="A5" t="s" s="16">
        <v>143</v>
      </c>
      <c r="B5" t="str" s="13">
        <f>Procedure!D2</f>
        <v>Mise en place du poste de travail — Vérifier les D.L.C., peser les denrées, sélectionner le matériel nécessaire. Laver et désinfecter le matériel et le poste de travail en suivant les protocoles.</v>
      </c>
      <c r="C5"/>
      <c r="D5"/>
    </row>
    <row r="6">
      <c r="A6" t="s" s="16">
        <v>144</v>
      </c>
      <c r="B6" t="str" s="13">
        <f>Procedure!D3</f>
        <v>Préparations préliminaires — Déconditionner les poulets suivant la procédure. Couper les cuisses de poulet en deux au niveau de la jointure. Réserver dans un bac GN 2/1 H 250 muni d'une grille égouttoir. Couvrir et stocker au froid en attente d'utilisation. Déconditionner les produits surgelés suivant la procédure. Réserver au froid séparément les produits, dans des bacs GN 1/1 couverts. Laver et désinfecter les citrons. Couper en 8 quartiers les citrons. Réserver au froid dans une calotte filmée. Trancher en rondelles, le chorizo (s'il n'est pas acheté tranché). Réserver au froid en attente d'utilisation. Dans un rondeau, réaliser 15 litres de bouillon de volaille, à partir de fond déshydraté, en se reportant aux recommandations du fabricant. Maintenir au chaud en attente d'utilisation. Dans une russe, réaliser 5 litres de fumet dans les mêmes conditions.</v>
      </c>
      <c r="C6"/>
      <c r="D6"/>
    </row>
    <row r="7">
      <c r="A7"/>
      <c r="B7" t="s">
        <v>145</v>
      </c>
      <c r="C7" s="11">
        <f>'Besoins'!$B$2*100</f>
        <v>100</v>
      </c>
      <c r="D7" t="s">
        <v>24</v>
      </c>
    </row>
    <row r="8">
      <c r="A8"/>
      <c r="B8" t="str">
        <f>Besoins!B25</f>
        <v>Cocktail de fruits de mer surgeles crus</v>
      </c>
      <c r="C8" s="11">
        <f>Besoins!E25</f>
        <v>7</v>
      </c>
      <c r="D8" t="str">
        <f>Besoins!F25</f>
        <v>kg</v>
      </c>
    </row>
    <row r="9">
      <c r="A9"/>
      <c r="B9" t="str">
        <f>Besoins!B27</f>
        <v>Moules entières cuites pleine eau</v>
      </c>
      <c r="C9" s="11">
        <f>Besoins!E27</f>
        <v>5</v>
      </c>
      <c r="D9" t="str">
        <f>Besoins!F27</f>
        <v>kg</v>
      </c>
    </row>
    <row r="10">
      <c r="A10"/>
      <c r="B10" t="str">
        <f>Besoins!B26</f>
        <v>Crevettes entières cuites 60/80</v>
      </c>
      <c r="C10" s="11">
        <f>Besoins!E26</f>
        <v>3</v>
      </c>
      <c r="D10" t="str">
        <f>Besoins!F26</f>
        <v>kg</v>
      </c>
    </row>
    <row r="11">
      <c r="A11"/>
      <c r="B11" t="s">
        <v>146</v>
      </c>
      <c r="C11" s="11">
        <f>'Besoins'!$B$2*200</f>
        <v>200</v>
      </c>
      <c r="D11" t="s">
        <v>24</v>
      </c>
    </row>
    <row r="12">
      <c r="A12"/>
      <c r="B12" t="str">
        <f>Besoins!B16</f>
        <v>CITRON Espagne cat.I 4(58-67mm)</v>
      </c>
      <c r="C12" s="11">
        <f>Besoins!E16</f>
        <v>3</v>
      </c>
      <c r="D12" t="str">
        <f>Besoins!F16</f>
        <v>kg</v>
      </c>
    </row>
    <row r="13">
      <c r="A13"/>
      <c r="B13" t="str">
        <f>Besoins!B8</f>
        <v>Chorizo bœuf et volaille halal tranché</v>
      </c>
      <c r="C13" s="11">
        <f>Besoins!E8</f>
        <v>3</v>
      </c>
      <c r="D13" t="str">
        <f>Besoins!F8</f>
        <v>kg</v>
      </c>
    </row>
    <row r="14">
      <c r="A14"/>
      <c r="B14" t="s">
        <v>147</v>
      </c>
      <c r="C14" s="11">
        <f>'Besoins'!$B$2*15</f>
        <v>15</v>
      </c>
      <c r="D14" t="s">
        <v>34</v>
      </c>
    </row>
    <row r="15">
      <c r="A15"/>
      <c r="B15" t="s">
        <v>148</v>
      </c>
      <c r="C15" s="11">
        <f>'Besoins'!$B$2*5</f>
        <v>5</v>
      </c>
      <c r="D15" t="s">
        <v>34</v>
      </c>
    </row>
    <row r="16">
      <c r="A16" t="s" s="16">
        <v>149</v>
      </c>
      <c r="B16" t="str" s="13">
        <f>Procedure!D4</f>
        <v>Faire revenir les morceaux de poulet — En sauteuse, à la margarine, faire revenir et colorer sur toutes les faces, les morceaux de poulet. Égoutter les morceaux de poulet dans 2 bacs GN 1/1 H 100 perforés, doublés d'un bac. Éliminer la graisse de cuisson et les particules carbonisées de la sauteuse. Dans la sauteuse, faire revenir la garniture aromatique (sous-recette « Paëlla — garniture aromatique et légumes »). Ajouter le riz, les haricots plats, les petits pois, l'ail haché, le cocktail de fruits de mer, les épices et condiments, le chorizo et les morceaux de poulet. Remuer l'ensemble à l'aide d'une écumoire assez large, pour bien mélanger les éléments. Mouiller avec le bouillon de volaille et le fumet. Porter à ébullition. Durant cette opération, écumer la surface de la paëlla, et en fin d'opération ajouter les quartiers de tomate. Couvrir et réduire la source de chaleur. Laisser cuire environ 35 à 40 minutes. Une variation du temps de cuisson peut intervenir en fonction de la qualité du riz. Vers la fin de cuisson, stopper la source de chaleur. La chaleur accumulée suffira pour finir la cuisson de la paëlla. Vers la fin de cuisson, disposer les gambas, les crevettes et les moules pleine eau sur la surface du riz, couvrir pour les cuire. Vérifier la cuisson. Respecter la procédure de fin de cuisson. Stocker en armoire chaude et maintenir à + 63 °C, en attente de consommation. Pour la cuisson de la paëlla au four : préchauffer le four sur la position chaleur mixte à + 170 °C. Lorsque tous les éléments sont mélangés dans la sauteuse, les répartir équitablement dans 8 bacs GN 1/1 H 100. Mouiller avec 2,5 L de bouillon de volaille et de fumet. Couvrir. Étager les bacs sur l'échelle de four. Enfourner et cuire durant 45 minutes.</v>
      </c>
      <c r="C16"/>
      <c r="D16"/>
    </row>
    <row r="17">
      <c r="A17"/>
      <c r="B17" t="str">
        <f>Besoins!B15</f>
        <v>MARGARINE 60% MG 100% végétale pain 500g</v>
      </c>
      <c r="C17" s="11">
        <f>Besoins!E15</f>
        <v>1</v>
      </c>
      <c r="D17" t="str">
        <f>Besoins!F15</f>
        <v>kg</v>
      </c>
    </row>
    <row r="18">
      <c r="A18"/>
      <c r="B18" t="s">
        <v>150</v>
      </c>
      <c r="C18" s="11">
        <f>'Besoins'!$B$2*100</f>
        <v>100</v>
      </c>
      <c r="D18" t="s">
        <v>24</v>
      </c>
    </row>
    <row r="19">
      <c r="A19"/>
      <c r="B19" t="str">
        <f>Besoins!B12</f>
        <v>Riz long indica étuvé sac 5kg</v>
      </c>
      <c r="C19" s="11">
        <f>Besoins!E12</f>
        <v>10</v>
      </c>
      <c r="D19" t="str">
        <f>Besoins!F12</f>
        <v>kg</v>
      </c>
    </row>
    <row r="20">
      <c r="A20"/>
      <c r="B20" t="str">
        <f>Besoins!B19</f>
        <v>Sel fin de cuisine</v>
      </c>
      <c r="C20" s="11">
        <f>Besoins!E19</f>
        <v>0.073</v>
      </c>
      <c r="D20" t="str">
        <f>Besoins!F19</f>
        <v>kg</v>
      </c>
    </row>
    <row r="21">
      <c r="A21"/>
      <c r="B21" t="str">
        <f>Besoins!B10</f>
        <v>Poivre noir moulu</v>
      </c>
      <c r="C21" s="11">
        <f>Besoins!E10</f>
        <v>0.007</v>
      </c>
      <c r="D21" t="str">
        <f>Besoins!F10</f>
        <v>kg</v>
      </c>
    </row>
    <row r="22">
      <c r="A22" t="s" s="16">
        <v>151</v>
      </c>
      <c r="B22" t="str" s="13">
        <f>Procedure!D5</f>
        <v>Dresser et servir — Servir la paëlla à l'assiette, accompagnée d'un quartier de citron. Prendre soin de servir 2 morceaux de poulet et 2 gambas par portion. Des variations peuvent intervenir dans la composition de la paëlla, suivant le goût et les arrivages du moment susceptibles d'améliorer la paëlla. NB : pour faciliter le service, on peut cuire à part les morceaux de poulet. Traditionnellement le riz rond est utilisé pour la confection de la paëlla, mais les grains s'agglomèrent pendant la cuisson.</v>
      </c>
      <c r="C22"/>
      <c r="D22"/>
    </row>
    <row r="23">
      <c r="A23"/>
      <c r="B23"/>
      <c r="C23"/>
      <c r="D23"/>
    </row>
    <row r="24">
      <c r="A24" t="s" s="15">
        <v>152</v>
      </c>
      <c r="B24"/>
      <c r="C24"/>
      <c r="D24"/>
    </row>
    <row r="25">
      <c r="A25" t="s" s="16">
        <v>143</v>
      </c>
      <c r="B25" t="str" s="13">
        <f>Procedure!D6</f>
        <v>Préparations préliminaires — Déconditionner les produits surgelés suivant la procédure. Réserver au froid séparément les produits, dans des bacs GN 1/1 couverts. Laver et désinfecter les tomates. Retirer le pédoncule et couper les tomates en quartiers.</v>
      </c>
      <c r="C25"/>
      <c r="D25"/>
    </row>
    <row r="26">
      <c r="A26"/>
      <c r="B26" t="str">
        <f>Besoins!B22</f>
        <v>Oignons émincés surgelés</v>
      </c>
      <c r="C26" s="11">
        <f>Besoins!E22</f>
        <v>4</v>
      </c>
      <c r="D26" t="str">
        <f>Besoins!F22</f>
        <v>kg</v>
      </c>
    </row>
    <row r="27">
      <c r="A27"/>
      <c r="B27" t="str">
        <f>Besoins!B24</f>
        <v>Poivrons verts rouges en lanières surgelés</v>
      </c>
      <c r="C27" s="11">
        <f>Besoins!E24</f>
        <v>2.5</v>
      </c>
      <c r="D27" t="str">
        <f>Besoins!F24</f>
        <v>kg</v>
      </c>
    </row>
    <row r="28">
      <c r="A28"/>
      <c r="B28" t="str">
        <f>Besoins!B21</f>
        <v>Haricots plats d'Espagne surgeles</v>
      </c>
      <c r="C28" s="11">
        <f>Besoins!E21</f>
        <v>2</v>
      </c>
      <c r="D28" t="str">
        <f>Besoins!F21</f>
        <v>kg</v>
      </c>
    </row>
    <row r="29">
      <c r="A29"/>
      <c r="B29" t="str">
        <f>Besoins!B23</f>
        <v>Petits pois doux très fins surgelés</v>
      </c>
      <c r="C29" s="11">
        <f>Besoins!E23</f>
        <v>2</v>
      </c>
      <c r="D29" t="str">
        <f>Besoins!F23</f>
        <v>kg</v>
      </c>
    </row>
    <row r="30">
      <c r="A30"/>
      <c r="B30" t="str">
        <f>Besoins!B20</f>
        <v>Ail haché IQF</v>
      </c>
      <c r="C30" s="11">
        <f>Besoins!E20</f>
        <v>0.2</v>
      </c>
      <c r="D30" t="str">
        <f>Besoins!F20</f>
        <v>kg</v>
      </c>
    </row>
    <row r="31">
      <c r="A31"/>
      <c r="B31" t="str">
        <f>Besoins!B17</f>
        <v>TOMATE ronde Maroc cat.I 67-82mm</v>
      </c>
      <c r="C31" s="11">
        <f>Besoins!E17</f>
        <v>4</v>
      </c>
      <c r="D31" t="str">
        <f>Besoins!F17</f>
        <v>kg</v>
      </c>
    </row>
    <row r="32">
      <c r="A32" t="s" s="16">
        <v>144</v>
      </c>
      <c r="B32" t="str" s="13">
        <f>Procedure!D7</f>
        <v>Faire revenir la garniture aromatique — Dans la sauteuse, faire revenir à l'huile les oignons émincés. Ajouter les lanières de poivrons. Laisser suer à couvert quelques instants les deux éléments. Les haricots plats, les petits pois, l'ail haché, les épices et les quartiers de tomate sont ajoutés avec le riz (voir la fiche de la paëlla).</v>
      </c>
      <c r="C32"/>
      <c r="D32"/>
    </row>
    <row r="33">
      <c r="A33"/>
      <c r="B33" t="s">
        <v>153</v>
      </c>
      <c r="C33" s="11">
        <f>'Besoins'!$B$2*2</f>
        <v>2</v>
      </c>
      <c r="D33" t="s">
        <v>34</v>
      </c>
    </row>
    <row r="34">
      <c r="A34"/>
      <c r="B34" t="str">
        <f>Besoins!B9</f>
        <v>Épices paëlla (type Spigol / Rizdor)</v>
      </c>
      <c r="C34" s="11">
        <f>Besoins!E9</f>
        <v>0.016</v>
      </c>
      <c r="D34" t="str">
        <f>Besoins!F9</f>
        <v>kg</v>
      </c>
    </row>
    <row r="35">
      <c r="A35"/>
      <c r="B35"/>
      <c r="C35"/>
      <c r="D35"/>
    </row>
    <row r="36">
      <c r="A36" t="s" s="15">
        <v>154</v>
      </c>
      <c r="B36"/>
      <c r="C36"/>
      <c r="D36"/>
    </row>
    <row r="37">
      <c r="A37" t="s" s="16">
        <v>143</v>
      </c>
      <c r="B37" t="str" s="13">
        <f>"[DISSOUDRE] "&amp;Procedure!D8</f>
        <v>[DISSOUDRE] Délayer la poudre dans l'eau froide en fouettant, puis porter à ébullition en remuant régulièrement.</v>
      </c>
      <c r="C37"/>
      <c r="D37"/>
    </row>
    <row r="38">
      <c r="A38"/>
      <c r="B38" t="s">
        <v>155</v>
      </c>
      <c r="C38" s="11">
        <f>'Besoins'!$B$2*14.7</f>
        <v>14.7</v>
      </c>
      <c r="D38" t="s">
        <v>34</v>
      </c>
    </row>
    <row r="39">
      <c r="A39"/>
      <c r="B39" t="str">
        <f>Besoins!B13</f>
        <v>Bouillon de Volaille déshydraté (Knorr Professional)</v>
      </c>
      <c r="C39" s="11">
        <f>Besoins!E13</f>
        <v>0.3</v>
      </c>
      <c r="D39" t="str">
        <f>Besoins!F13</f>
        <v>kg</v>
      </c>
    </row>
    <row r="40">
      <c r="A40"/>
      <c r="B40"/>
      <c r="C40"/>
      <c r="D40"/>
    </row>
    <row r="41">
      <c r="A41" t="s" s="15">
        <v>156</v>
      </c>
      <c r="B41"/>
      <c r="C41"/>
      <c r="D41"/>
    </row>
    <row r="42">
      <c r="A42" t="s" s="16">
        <v>143</v>
      </c>
      <c r="B42" t="str" s="13">
        <f>"[DISSOUDRE] "&amp;Procedure!D9</f>
        <v>[DISSOUDRE] Délayer la poudre dans l'eau froide en fouettant, puis porter à ébullition en remuant régulièrement.</v>
      </c>
      <c r="C42"/>
      <c r="D42"/>
    </row>
    <row r="43">
      <c r="A43"/>
      <c r="B43" t="s">
        <v>155</v>
      </c>
      <c r="C43" s="11">
        <f>'Besoins'!$B$2*4.925</f>
        <v>4.925</v>
      </c>
      <c r="D43" t="s">
        <v>34</v>
      </c>
    </row>
    <row r="44">
      <c r="A44"/>
      <c r="B44" t="str">
        <f>Besoins!B14</f>
        <v>Fumet de Poisson déshydraté (Knorr Professional)</v>
      </c>
      <c r="C44" s="11">
        <f>Besoins!E14</f>
        <v>0.075</v>
      </c>
      <c r="D44" t="str">
        <f>Besoins!F14</f>
        <v>kg</v>
      </c>
    </row>
    <row r="45">
      <c r="A45"/>
      <c r="B45"/>
      <c r="C45"/>
      <c r="D45"/>
    </row>
    <row r="46">
      <c r="A46" t="s" s="17">
        <v>21</v>
      </c>
      <c r="B46"/>
      <c r="C46"/>
      <c r="D46"/>
    </row>
  </sheetData>
  <sheetProtection sheet="1" formatRows="0" formatColumns="0"/>
  <mergeCells count="15">
    <mergeCell ref="A1:D1"/>
    <mergeCell ref="A2:D2"/>
    <mergeCell ref="A4:D4"/>
    <mergeCell ref="B5:D5"/>
    <mergeCell ref="B6:D6"/>
    <mergeCell ref="B16:D16"/>
    <mergeCell ref="B22:D22"/>
    <mergeCell ref="A24:D24"/>
    <mergeCell ref="B25:D25"/>
    <mergeCell ref="B32:D32"/>
    <mergeCell ref="A36:D36"/>
    <mergeCell ref="B37:D37"/>
    <mergeCell ref="A41:D41"/>
    <mergeCell ref="B42:D42"/>
    <mergeCell ref="A46:D4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2026-09-27T14:35:04Z</dcterms:created>
  <dc:title>PAËLLA ROYALE (TERRE ET MER)</dc:title>
  <dc:subject/>
  <dc:creator>CUIS.web</dc:creator>
  <cp:lastModifiedBy/>
  <cp:keywords/>
  <dc:description>Export automatique — moteur récursif d'origine : Bernard Vandendaele</dc:description>
  <cp:category/>
  <dc:language>en-US</dc:language>
  <dcterms:modified xsi:type="dcterms:W3CDTF">2026-09-27T14:35:04Z</dcterms:modified>
  <cp:revision>1</cp:revision>
</cp:coreProperties>
</file>