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<sst xmlns="http://schemas.openxmlformats.org/spreadsheetml/2006/main" count="172" uniqueCount="172">
  <si>
    <t>Fiche technique</t>
  </si>
  <si>
    <t>Nom</t>
  </si>
  <si>
    <t>COUSCOUS VÉGÉTARIEN (MERGUEZ, FALAFELS ET BOULETTES)</t>
  </si>
  <si>
    <t>Code</t>
  </si>
  <si>
    <t>GRO_CDC_149G</t>
  </si>
  <si>
    <t>Classe</t>
  </si>
  <si>
    <t>Plats complets collectivité (GRO.COMPLETS)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</si>
  <si>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</si>
  <si>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</si>
  <si>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</si>
  <si>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</si>
  <si>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</si>
  <si>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</si>
  <si>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</si>
  <si>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</si>
  <si>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</si>
  <si>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</si>
  <si>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</si>
  <si>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</si>
  <si>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</si>
  <si>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20:05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</si>
  <si>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</si>
  <si>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</si>
  <si>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</si>
  <si>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</si>
  <si>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</si>
  <si>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</si>
  <si>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</si>
  <si>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</si>
  <si>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</si>
  <si>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</si>
  <si>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</si>
  <si>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</si>
  <si>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</si>
  <si>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</si>
  <si>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PATE-HARISSA</t>
  </si>
  <si>
    <t>Harissa (pâte piment maghrébin)</t>
  </si>
  <si>
    <t>Pâtes et curry asiatiques</t>
  </si>
  <si>
    <t>kg</t>
  </si>
  <si>
    <t>CONC-TOMATE</t>
  </si>
  <si>
    <t>Concentré de tomate double</t>
  </si>
  <si>
    <t>Concentrés et purées cuisines</t>
  </si>
  <si>
    <t>FALAFEL-PREPA</t>
  </si>
  <si>
    <t>Falafels prêts à cuire — à réactualiser</t>
  </si>
  <si>
    <t>Épices en poudre et graines</t>
  </si>
  <si>
    <t>EPI-PAPRIKA-DOUX</t>
  </si>
  <si>
    <t>Paprika doux</t>
  </si>
  <si>
    <t>EPI-POIVRE-NOIR</t>
  </si>
  <si>
    <t>Poivre noir moulu</t>
  </si>
  <si>
    <t>MEL-HERBES-PRO</t>
  </si>
  <si>
    <t>Herbes de Provence</t>
  </si>
  <si>
    <t>Mélanges et épices composées</t>
  </si>
  <si>
    <t>MEL-RAS-HANOUT</t>
  </si>
  <si>
    <t>Ras-el-hanout</t>
  </si>
  <si>
    <t>RNME101420</t>
  </si>
  <si>
    <t>Bouillon de légumes déshydraté</t>
  </si>
  <si>
    <t>Assaisonnements et corps gras</t>
  </si>
  <si>
    <t>RNME101405</t>
  </si>
  <si>
    <t>Huile de tournesol bidon 5L</t>
  </si>
  <si>
    <t>u</t>
  </si>
  <si>
    <t>RNME101446</t>
  </si>
  <si>
    <t>Couscous moyen sac 5kg</t>
  </si>
  <si>
    <t>Féculents et légumineuses</t>
  </si>
  <si>
    <t>BEU-DOUX</t>
  </si>
  <si>
    <t>Beurre doux 82% MG plaquette</t>
  </si>
  <si>
    <t>Beurres et margarines</t>
  </si>
  <si>
    <t>SEL-GROS</t>
  </si>
  <si>
    <t>Gros sel de mer</t>
  </si>
  <si>
    <t>Sels et condiments de base</t>
  </si>
  <si>
    <t>SEL-FIN</t>
  </si>
  <si>
    <t>Sel fin de cuisine</t>
  </si>
  <si>
    <t>RNMS00812</t>
  </si>
  <si>
    <t>Ail haché IQF</t>
  </si>
  <si>
    <t>Légumes surgelés</t>
  </si>
  <si>
    <t>BOULETTE-VEGE</t>
  </si>
  <si>
    <t>Boulettes végétales au soja (cuites, surgelées)</t>
  </si>
  <si>
    <t>RNMS00774</t>
  </si>
  <si>
    <t>Légumes pour couscous surgelés</t>
  </si>
  <si>
    <t>MERGUEZ-VEGE</t>
  </si>
  <si>
    <t>Merguez végétales (pois et blé)</t>
  </si>
  <si>
    <t>Total</t>
  </si>
  <si>
    <t>Niveau</t>
  </si>
  <si>
    <t>Composant</t>
  </si>
  <si>
    <t>Type</t>
  </si>
  <si>
    <t>Quantité (pour 100 pc)</t>
  </si>
  <si>
    <t>recette</t>
  </si>
  <si>
    <t>Plats complets collectivité</t>
  </si>
  <si>
    <t xml:space="preserve">    ↳ COUSCOUS — BASE LÉGUMES ET SEMOULE (SANS VIANDE)</t>
  </si>
  <si>
    <t xml:space="preserve">        ↳ LÉGUMES DE COUSCOUS (BOUILLON DE LÉGUMES)</t>
  </si>
  <si>
    <t>Préparations de base collectivité</t>
  </si>
  <si>
    <t xml:space="preserve">            ↳ Légumes pour couscous surgelés</t>
  </si>
  <si>
    <t>matiere</t>
  </si>
  <si>
    <t xml:space="preserve">            ↳ Bouillon de légumes reconstitué (collectivité)</t>
  </si>
  <si>
    <t xml:space="preserve">                ↳ Eau (robinet - moy. France 2026)</t>
  </si>
  <si>
    <t xml:space="preserve">                ↳ Bouillon de légumes déshydraté</t>
  </si>
  <si>
    <t xml:space="preserve">            ↳ Ail haché IQF</t>
  </si>
  <si>
    <t xml:space="preserve">            ↳ Concentré de tomate — 1 boîte 4/4 (pièce)</t>
  </si>
  <si>
    <t xml:space="preserve">                ↳ Concentré de tomate — boîte 4/4 (collectivité)</t>
  </si>
  <si>
    <t xml:space="preserve">                    ↳ Concentré de tomate double</t>
  </si>
  <si>
    <t xml:space="preserve">            ↳ Herbes de Provence</t>
  </si>
  <si>
    <t xml:space="preserve">            ↳ Ras-el-hanout</t>
  </si>
  <si>
    <t xml:space="preserve">            ↳ Gros sel de mer</t>
  </si>
  <si>
    <t xml:space="preserve">            ↳ Poivre noir moulu</t>
  </si>
  <si>
    <t xml:space="preserve">            ↳ Paprika doux</t>
  </si>
  <si>
    <t xml:space="preserve">        ↳ SEMOULE DE COUSCOUS NATURE</t>
  </si>
  <si>
    <t xml:space="preserve">            ↳ Couscous moyen sac 5kg</t>
  </si>
  <si>
    <t xml:space="preserve">            ↳ HUILE TOURNESOL (L)</t>
  </si>
  <si>
    <t>Conversions diverses</t>
  </si>
  <si>
    <t xml:space="preserve">                ↳ Huile de tournesol bidon 5L</t>
  </si>
  <si>
    <t xml:space="preserve">            ↳ Beurre doux 82% MG plaquette</t>
  </si>
  <si>
    <t xml:space="preserve">            ↳ Eau (robinet - moy. France 2026)</t>
  </si>
  <si>
    <t xml:space="preserve">            ↳ Sel fin de cuisine</t>
  </si>
  <si>
    <t xml:space="preserve">        ↳ HARISSA DÉLAYÉE AU BOUILLON (COLLECTIVITÉ)</t>
  </si>
  <si>
    <t>Sauces collectivité</t>
  </si>
  <si>
    <t xml:space="preserve">            ↳ Harissa — 1 boîte 4/4 (pièce)</t>
  </si>
  <si>
    <t>Conversions conserves (boîte→net)</t>
  </si>
  <si>
    <t xml:space="preserve">                ↳ Harissa (pâte piment maghrébin)</t>
  </si>
  <si>
    <t xml:space="preserve">    ↳ Merguez végétale (pièce)</t>
  </si>
  <si>
    <t xml:space="preserve">        ↳ Merguez végétales (pois et blé)</t>
  </si>
  <si>
    <t xml:space="preserve">    ↳ Falafel (pièce)</t>
  </si>
  <si>
    <t xml:space="preserve">        ↳ Falafels prêts à cuire — à réactualiser</t>
  </si>
  <si>
    <t xml:space="preserve">    ↳ Boulette végétale (pièce)</t>
  </si>
  <si>
    <t xml:space="preserve">        ↳ Boulettes végétales au soja (cuites, surgelées)</t>
  </si>
  <si>
    <t>Recette</t>
  </si>
  <si>
    <t>#</t>
  </si>
  <si>
    <t>Verbe</t>
  </si>
  <si>
    <t>Étape</t>
  </si>
  <si>
    <t>Précision technique</t>
  </si>
  <si>
    <t>Durée</t>
  </si>
  <si>
    <t>Réaliser le couscous de base — Réaliser la Fiche 149 : légumes, semoule et sauce harissa.</t>
  </si>
  <si>
    <t>Préparations préliminaires — Déconditionner les merguez végétales, les falafels et les boulettes végétales suivant la procédure. Réserver au froid.</t>
  </si>
  <si>
    <t>COUSCOUS — BASE LÉGUMES ET SEMOULE (SANS VIANDE)</t>
  </si>
  <si>
    <t>Marquer la cuisson des légumes — Réaliser les légumes de couscous (sous-recette « Légumes de couscous »).</t>
  </si>
  <si>
    <t>Cuire la semoule — Réaliser la semoule de couscous (sous-recette « Semoule de couscous nature »).</t>
  </si>
  <si>
    <t>Confectionner la sauce harissa — Réaliser la harissa délayée (sous-recette « Harissa délayée au bouillon »), ou la sauce harissa maison (Fiche 201).</t>
  </si>
  <si>
    <t>LÉGUMES DE COUSCOUS (BOUILLON DE LÉGUMES)</t>
  </si>
  <si>
    <t>Préparations préliminaires — Déconditionner les boîtes de concentré de tomate suivant la procédure. Débarrasser dans une calotte, filmer et stocker au froid.</t>
  </si>
  <si>
    <t>Bouillon de légumes reconstitué (collectivité)</t>
  </si>
  <si>
    <t>DISSOUDRE</t>
  </si>
  <si>
    <t>Dissoudre la poudre dans l'eau bouillante en fouettant, suivant les recommandations du fabricant.</t>
  </si>
  <si>
    <t>Concentré de tomate — 1 boîte 4/4 (pièce)</t>
  </si>
  <si>
    <t>Concentré de tomate — boîte 4/4 (collectivité)</t>
  </si>
  <si>
    <t>SEMOULE DE COUSCOUS NATURE</t>
  </si>
  <si>
    <t>Préparations préliminaires — Dans une calotte, faire fondre le beurre.</t>
  </si>
  <si>
    <t>HARISSA DÉLAYÉE AU BOUILLON (COLLECTIVITÉ)</t>
  </si>
  <si>
    <t>Fiche technique — COUSCOUS VÉGÉTARIEN (MERGUEZ, FALAFELS ET BOULETTES)</t>
  </si>
  <si>
    <t>COUSCOUS VÉGÉTARIEN (MERGUEZ, FALAFELS ET BOULETTES)  GRO_CDC_149G</t>
  </si>
  <si>
    <t>1.</t>
  </si>
  <si>
    <t xml:space="preserve">    COUSCOUS — BASE LÉGUMES ET SEMOULE (SANS VIANDE)</t>
  </si>
  <si>
    <t>2.</t>
  </si>
  <si>
    <t xml:space="preserve">    Merguez végétale (pièce) (conv.)</t>
  </si>
  <si>
    <t xml:space="preserve">    Falafel (pièce) (conv.)</t>
  </si>
  <si>
    <t xml:space="preserve">    Boulette végétale (pièce) (conv.)</t>
  </si>
  <si>
    <t>3.</t>
  </si>
  <si>
    <t>4.</t>
  </si>
  <si>
    <t>↳ COUSCOUS — BASE LÉGUMES ET SEMOULE (SANS VIANDE)  GRO_CDC_149</t>
  </si>
  <si>
    <t xml:space="preserve">    LÉGUMES DE COUSCOUS (BOUILLON DE LÉGUMES)</t>
  </si>
  <si>
    <t xml:space="preserve">    SEMOULE DE COUSCOUS NATURE</t>
  </si>
  <si>
    <t xml:space="preserve">    HARISSA DÉLAYÉE AU BOUILLON (COLLECTIVITÉ)</t>
  </si>
  <si>
    <t>5.</t>
  </si>
  <si>
    <t>↳ LÉGUMES DE COUSCOUS (BOUILLON DE LÉGUMES)  GRO-COUSC-LEG</t>
  </si>
  <si>
    <t xml:space="preserve">    Concentré de tomate — 1 boîte 4/4 (pièce)</t>
  </si>
  <si>
    <t xml:space="preserve">    Bouillon de légumes reconstitué (collectivité)</t>
  </si>
  <si>
    <t>↳ Bouillon de légumes reconstitué (collectivité)  GRO-BOUIL-LEG</t>
  </si>
  <si>
    <t xml:space="preserve">    Eau (robinet - moy. France 2026)</t>
  </si>
  <si>
    <t xml:space="preserve">    Bouillon de légumes déshydraté</t>
  </si>
  <si>
    <t>↳ Concentré de tomate — 1 boîte 4/4 (pièce)  GRO-CONC-44-P</t>
  </si>
  <si>
    <t>↳ Concentré de tomate — boîte 4/4 (collectivité)  GRO-CONC-TOMATE</t>
  </si>
  <si>
    <t>↳ SEMOULE DE COUSCOUS NATURE  GRO-COUSC-SEM</t>
  </si>
  <si>
    <t xml:space="preserve">    HUILE TOURNESOL (L) (conv.)</t>
  </si>
  <si>
    <t>↳ HARISSA DÉLAYÉE AU BOUILLON (COLLECTIVITÉ)  GRO-HARISSA-DEL</t>
  </si>
  <si>
    <t xml:space="preserve">    Harissa — 1 boîte 4/4 (pièce) (conv.)</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</si>
</sst>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387.422108</v>
      </c>
    </row>
    <row r="12">
      <c r="A12" t="s" s="3">
        <v>16</v>
      </c>
      <c r="B12" s="4">
        <v>3.87422108</v>
      </c>
    </row>
    <row r="13">
      <c r="A13"/>
      <c r="B13"/>
    </row>
    <row r="14">
      <c r="A14" t="s" s="5">
        <v>17</v>
      </c>
      <c r="B14" t="s" s="5">
        <v>14</v>
      </c>
    </row>
    <row r="15">
      <c r="A15" t="s" s="5">
        <v>18</v>
      </c>
      <c r="B15" s="6">
        <v>387.422108</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32.56</v>
      </c>
      <c r="E7" s="11">
        <f>D7*$B$2</f>
        <v>32.56</v>
      </c>
      <c r="F7" t="s">
        <v>34</v>
      </c>
      <c r="G7" s="4">
        <f>E7*0.0043</f>
        <v>0.140008</v>
      </c>
    </row>
    <row r="8">
      <c r="A8" t="s">
        <v>35</v>
      </c>
      <c r="B8" t="s">
        <v>36</v>
      </c>
      <c r="C8" t="s">
        <v>37</v>
      </c>
      <c r="D8" s="9">
        <v>0.76</v>
      </c>
      <c r="E8" s="11">
        <f>D8*$B$2</f>
        <v>0.76</v>
      </c>
      <c r="F8" t="s">
        <v>38</v>
      </c>
      <c r="G8" s="4">
        <f>E8*4.8</f>
        <v>3.648</v>
      </c>
    </row>
    <row r="9">
      <c r="A9" t="s">
        <v>39</v>
      </c>
      <c r="B9" t="s">
        <v>40</v>
      </c>
      <c r="C9" t="s">
        <v>41</v>
      </c>
      <c r="D9" s="9">
        <v>2</v>
      </c>
      <c r="E9" s="11">
        <f>D9*$B$2</f>
        <v>2</v>
      </c>
      <c r="F9" t="s">
        <v>24</v>
      </c>
      <c r="G9" s="4">
        <f>E9*12.6</f>
        <v>25.2</v>
      </c>
    </row>
    <row r="10">
      <c r="A10" t="s">
        <v>42</v>
      </c>
      <c r="B10" t="s">
        <v>43</v>
      </c>
      <c r="C10" t="s">
        <v>44</v>
      </c>
      <c r="D10" s="9">
        <v>7.5</v>
      </c>
      <c r="E10" s="11">
        <f>D10*$B$2</f>
        <v>7.5</v>
      </c>
      <c r="F10" t="s">
        <v>38</v>
      </c>
      <c r="G10" s="4">
        <f>E10*9</f>
        <v>67.5</v>
      </c>
    </row>
    <row r="11">
      <c r="A11" t="s">
        <v>45</v>
      </c>
      <c r="B11" t="s">
        <v>46</v>
      </c>
      <c r="C11" t="s">
        <v>44</v>
      </c>
      <c r="D11" s="9">
        <v>0.02</v>
      </c>
      <c r="E11" s="11">
        <f>D11*$B$2</f>
        <v>0.02</v>
      </c>
      <c r="F11" t="s">
        <v>38</v>
      </c>
      <c r="G11" s="4">
        <f>E11*6.8</f>
        <v>0.136</v>
      </c>
    </row>
    <row r="12">
      <c r="A12" t="s">
        <v>47</v>
      </c>
      <c r="B12" t="s">
        <v>48</v>
      </c>
      <c r="C12" t="s">
        <v>44</v>
      </c>
      <c r="D12" s="9">
        <v>0.006</v>
      </c>
      <c r="E12" s="11">
        <f>D12*$B$2</f>
        <v>0.006</v>
      </c>
      <c r="F12" t="s">
        <v>38</v>
      </c>
      <c r="G12" s="4">
        <f>E12*12.5</f>
        <v>0.075</v>
      </c>
    </row>
    <row r="13">
      <c r="A13" t="s">
        <v>49</v>
      </c>
      <c r="B13" t="s">
        <v>50</v>
      </c>
      <c r="C13" t="s">
        <v>51</v>
      </c>
      <c r="D13" s="9">
        <v>0.03</v>
      </c>
      <c r="E13" s="11">
        <f>D13*$B$2</f>
        <v>0.03</v>
      </c>
      <c r="F13" t="s">
        <v>38</v>
      </c>
      <c r="G13" s="4">
        <f>E13*9.5</f>
        <v>0.285</v>
      </c>
    </row>
    <row r="14">
      <c r="A14" t="s">
        <v>52</v>
      </c>
      <c r="B14" t="s">
        <v>53</v>
      </c>
      <c r="C14" t="s">
        <v>51</v>
      </c>
      <c r="D14" s="9">
        <v>0.075</v>
      </c>
      <c r="E14" s="11">
        <f>D14*$B$2</f>
        <v>0.075</v>
      </c>
      <c r="F14" t="s">
        <v>38</v>
      </c>
      <c r="G14" s="4">
        <f>E14*14</f>
        <v>1.05</v>
      </c>
    </row>
    <row r="15">
      <c r="A15" t="s">
        <v>54</v>
      </c>
      <c r="B15" t="s">
        <v>55</v>
      </c>
      <c r="C15" t="s">
        <v>56</v>
      </c>
      <c r="D15" s="9">
        <v>0.44</v>
      </c>
      <c r="E15" s="11">
        <f>D15*$B$2</f>
        <v>0.44</v>
      </c>
      <c r="F15" t="s">
        <v>38</v>
      </c>
      <c r="G15" s="4">
        <f>E15*18.76</f>
        <v>8.2544</v>
      </c>
    </row>
    <row r="16">
      <c r="A16" t="s">
        <v>57</v>
      </c>
      <c r="B16" t="s">
        <v>58</v>
      </c>
      <c r="C16" t="s">
        <v>56</v>
      </c>
      <c r="D16" s="9">
        <v>0.2</v>
      </c>
      <c r="E16" s="11">
        <f>D16*$B$2</f>
        <v>0.2</v>
      </c>
      <c r="F16" t="s">
        <v>59</v>
      </c>
      <c r="G16" s="4">
        <f>E16*20.35</f>
        <v>4.07</v>
      </c>
    </row>
    <row r="17">
      <c r="A17" t="s">
        <v>60</v>
      </c>
      <c r="B17" t="s">
        <v>61</v>
      </c>
      <c r="C17" t="s">
        <v>62</v>
      </c>
      <c r="D17" s="9">
        <v>10</v>
      </c>
      <c r="E17" s="11">
        <f>D17*$B$2</f>
        <v>10</v>
      </c>
      <c r="F17" t="s">
        <v>38</v>
      </c>
      <c r="G17" s="4">
        <f>E17*3.34</f>
        <v>33.4</v>
      </c>
    </row>
    <row r="18">
      <c r="A18" t="s">
        <v>63</v>
      </c>
      <c r="B18" t="s">
        <v>64</v>
      </c>
      <c r="C18" t="s">
        <v>65</v>
      </c>
      <c r="D18" s="9">
        <v>1</v>
      </c>
      <c r="E18" s="11">
        <f>D18*$B$2</f>
        <v>1</v>
      </c>
      <c r="F18" t="s">
        <v>38</v>
      </c>
      <c r="G18" s="4">
        <f>E18*5.2</f>
        <v>5.2</v>
      </c>
    </row>
    <row r="19">
      <c r="A19" t="s">
        <v>66</v>
      </c>
      <c r="B19" t="s">
        <v>67</v>
      </c>
      <c r="C19" t="s">
        <v>68</v>
      </c>
      <c r="D19" s="9">
        <v>0.075</v>
      </c>
      <c r="E19" s="11">
        <f>D19*$B$2</f>
        <v>0.075</v>
      </c>
      <c r="F19" t="s">
        <v>38</v>
      </c>
      <c r="G19" s="4">
        <f>E19*0.42</f>
        <v>0.0315</v>
      </c>
    </row>
    <row r="20">
      <c r="A20" t="s">
        <v>69</v>
      </c>
      <c r="B20" t="s">
        <v>70</v>
      </c>
      <c r="C20" t="s">
        <v>68</v>
      </c>
      <c r="D20" s="9">
        <v>0.06</v>
      </c>
      <c r="E20" s="11">
        <f>D20*$B$2</f>
        <v>0.06</v>
      </c>
      <c r="F20" t="s">
        <v>38</v>
      </c>
      <c r="G20" s="4">
        <f>E20*0.35</f>
        <v>0.021</v>
      </c>
    </row>
    <row r="21">
      <c r="A21" t="s">
        <v>71</v>
      </c>
      <c r="B21" t="s">
        <v>72</v>
      </c>
      <c r="C21" t="s">
        <v>73</v>
      </c>
      <c r="D21" s="9">
        <v>0.12</v>
      </c>
      <c r="E21" s="11">
        <f>D21*$B$2</f>
        <v>0.12</v>
      </c>
      <c r="F21" t="s">
        <v>38</v>
      </c>
      <c r="G21" s="4">
        <f>E21*9.26</f>
        <v>1.1112</v>
      </c>
    </row>
    <row r="22">
      <c r="A22" t="s">
        <v>74</v>
      </c>
      <c r="B22" t="s">
        <v>75</v>
      </c>
      <c r="C22" t="s">
        <v>73</v>
      </c>
      <c r="D22" s="9">
        <v>8</v>
      </c>
      <c r="E22" s="11">
        <f>D22*$B$2</f>
        <v>8</v>
      </c>
      <c r="F22" t="s">
        <v>38</v>
      </c>
      <c r="G22" s="4">
        <f>E22*9</f>
        <v>72</v>
      </c>
    </row>
    <row r="23">
      <c r="A23" t="s">
        <v>76</v>
      </c>
      <c r="B23" t="s">
        <v>77</v>
      </c>
      <c r="C23" t="s">
        <v>73</v>
      </c>
      <c r="D23" s="9">
        <v>10</v>
      </c>
      <c r="E23" s="11">
        <f>D23*$B$2</f>
        <v>10</v>
      </c>
      <c r="F23" t="s">
        <v>38</v>
      </c>
      <c r="G23" s="4">
        <f>E23*2.53</f>
        <v>25.3</v>
      </c>
    </row>
    <row r="24">
      <c r="A24" t="s">
        <v>78</v>
      </c>
      <c r="B24" t="s">
        <v>79</v>
      </c>
      <c r="C24" t="s">
        <v>73</v>
      </c>
      <c r="D24" s="9">
        <v>10</v>
      </c>
      <c r="E24" s="11">
        <f>D24*$B$2</f>
        <v>10</v>
      </c>
      <c r="F24" t="s">
        <v>38</v>
      </c>
      <c r="G24" s="4">
        <f>E24*14</f>
        <v>140</v>
      </c>
    </row>
    <row r="25">
      <c r="A25"/>
      <c r="B25"/>
      <c r="C25"/>
      <c r="D25"/>
      <c r="E25"/>
      <c r="F25" t="s" s="3">
        <v>80</v>
      </c>
      <c r="G25" s="12">
        <f>SUM(G7:G24)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81</v>
      </c>
      <c r="B1" t="s" s="2">
        <v>82</v>
      </c>
      <c r="C1" t="s" s="2">
        <v>83</v>
      </c>
      <c r="D1" t="s" s="2">
        <v>84</v>
      </c>
      <c r="E1" t="s" s="2">
        <v>29</v>
      </c>
      <c r="F1" t="s" s="2">
        <v>5</v>
      </c>
    </row>
    <row r="2">
      <c r="A2">
        <v>0</v>
      </c>
      <c r="B2" t="s">
        <v>2</v>
      </c>
      <c r="C2" t="s">
        <v>85</v>
      </c>
      <c r="D2" s="11">
        <v>100</v>
      </c>
      <c r="E2" t="s">
        <v>24</v>
      </c>
      <c r="F2" t="s">
        <v>86</v>
      </c>
    </row>
    <row r="3">
      <c r="A3">
        <v>1</v>
      </c>
      <c r="B3" t="s">
        <v>87</v>
      </c>
      <c r="C3" t="s">
        <v>85</v>
      </c>
      <c r="D3" s="11">
        <v>100</v>
      </c>
      <c r="E3" t="s">
        <v>24</v>
      </c>
      <c r="F3" t="s">
        <v>86</v>
      </c>
    </row>
    <row r="4">
      <c r="A4">
        <v>2</v>
      </c>
      <c r="B4" t="s">
        <v>88</v>
      </c>
      <c r="C4" t="s">
        <v>85</v>
      </c>
      <c r="D4" s="11">
        <v>100</v>
      </c>
      <c r="E4" t="s">
        <v>24</v>
      </c>
      <c r="F4" t="s">
        <v>89</v>
      </c>
    </row>
    <row r="5">
      <c r="A5">
        <v>3</v>
      </c>
      <c r="B5" t="s">
        <v>90</v>
      </c>
      <c r="C5" t="s">
        <v>91</v>
      </c>
      <c r="D5" s="11">
        <v>10</v>
      </c>
      <c r="E5" t="s">
        <v>38</v>
      </c>
      <c r="F5" t="s">
        <v>73</v>
      </c>
    </row>
    <row r="6">
      <c r="A6">
        <v>3</v>
      </c>
      <c r="B6" t="s">
        <v>92</v>
      </c>
      <c r="C6" t="s">
        <v>85</v>
      </c>
      <c r="D6" s="11">
        <v>20</v>
      </c>
      <c r="E6" t="s">
        <v>34</v>
      </c>
      <c r="F6" t="s">
        <v>89</v>
      </c>
    </row>
    <row r="7">
      <c r="A7">
        <v>4</v>
      </c>
      <c r="B7" t="s">
        <v>93</v>
      </c>
      <c r="C7" t="s">
        <v>91</v>
      </c>
      <c r="D7" s="11">
        <v>19.6</v>
      </c>
      <c r="E7" t="s">
        <v>34</v>
      </c>
      <c r="F7" t="s">
        <v>33</v>
      </c>
    </row>
    <row r="8">
      <c r="A8">
        <v>4</v>
      </c>
      <c r="B8" t="s">
        <v>94</v>
      </c>
      <c r="C8" t="s">
        <v>91</v>
      </c>
      <c r="D8" s="11">
        <v>0.4</v>
      </c>
      <c r="E8" t="s">
        <v>38</v>
      </c>
      <c r="F8" t="s">
        <v>56</v>
      </c>
    </row>
    <row r="9">
      <c r="A9">
        <v>3</v>
      </c>
      <c r="B9" t="s">
        <v>95</v>
      </c>
      <c r="C9" t="s">
        <v>91</v>
      </c>
      <c r="D9" s="11">
        <v>0.12</v>
      </c>
      <c r="E9" t="s">
        <v>38</v>
      </c>
      <c r="F9" t="s">
        <v>73</v>
      </c>
    </row>
    <row r="10">
      <c r="A10">
        <v>3</v>
      </c>
      <c r="B10" t="s">
        <v>96</v>
      </c>
      <c r="C10" t="s">
        <v>85</v>
      </c>
      <c r="D10" s="11">
        <v>2</v>
      </c>
      <c r="E10" t="s">
        <v>24</v>
      </c>
      <c r="F10" t="s">
        <v>89</v>
      </c>
    </row>
    <row r="11">
      <c r="A11">
        <v>4</v>
      </c>
      <c r="B11" t="s">
        <v>97</v>
      </c>
      <c r="C11" t="s">
        <v>85</v>
      </c>
      <c r="D11" s="11">
        <v>1.76</v>
      </c>
      <c r="E11" t="s">
        <v>38</v>
      </c>
      <c r="F11" t="s">
        <v>89</v>
      </c>
    </row>
    <row r="12">
      <c r="A12">
        <v>5</v>
      </c>
      <c r="B12" t="s">
        <v>98</v>
      </c>
      <c r="C12" t="s">
        <v>91</v>
      </c>
      <c r="D12" s="11">
        <v>2</v>
      </c>
      <c r="E12" t="s">
        <v>24</v>
      </c>
      <c r="F12" t="s">
        <v>41</v>
      </c>
    </row>
    <row r="13">
      <c r="A13">
        <v>3</v>
      </c>
      <c r="B13" t="s">
        <v>99</v>
      </c>
      <c r="C13" t="s">
        <v>91</v>
      </c>
      <c r="D13" s="11">
        <v>0.03</v>
      </c>
      <c r="E13" t="s">
        <v>38</v>
      </c>
      <c r="F13" t="s">
        <v>51</v>
      </c>
    </row>
    <row r="14">
      <c r="A14">
        <v>3</v>
      </c>
      <c r="B14" t="s">
        <v>100</v>
      </c>
      <c r="C14" t="s">
        <v>91</v>
      </c>
      <c r="D14" s="11">
        <v>0.075</v>
      </c>
      <c r="E14" t="s">
        <v>38</v>
      </c>
      <c r="F14" t="s">
        <v>51</v>
      </c>
    </row>
    <row r="15">
      <c r="A15">
        <v>3</v>
      </c>
      <c r="B15" t="s">
        <v>101</v>
      </c>
      <c r="C15" t="s">
        <v>91</v>
      </c>
      <c r="D15" s="11">
        <v>0.075</v>
      </c>
      <c r="E15" t="s">
        <v>38</v>
      </c>
      <c r="F15" t="s">
        <v>68</v>
      </c>
    </row>
    <row r="16">
      <c r="A16">
        <v>3</v>
      </c>
      <c r="B16" t="s">
        <v>102</v>
      </c>
      <c r="C16" t="s">
        <v>91</v>
      </c>
      <c r="D16" s="11">
        <v>0.006</v>
      </c>
      <c r="E16" t="s">
        <v>38</v>
      </c>
      <c r="F16" t="s">
        <v>44</v>
      </c>
    </row>
    <row r="17">
      <c r="A17">
        <v>3</v>
      </c>
      <c r="B17" t="s">
        <v>103</v>
      </c>
      <c r="C17" t="s">
        <v>91</v>
      </c>
      <c r="D17" s="11">
        <v>0.02</v>
      </c>
      <c r="E17" t="s">
        <v>38</v>
      </c>
      <c r="F17" t="s">
        <v>44</v>
      </c>
    </row>
    <row r="18">
      <c r="A18">
        <v>2</v>
      </c>
      <c r="B18" t="s">
        <v>104</v>
      </c>
      <c r="C18" t="s">
        <v>85</v>
      </c>
      <c r="D18" s="11">
        <v>100</v>
      </c>
      <c r="E18" t="s">
        <v>24</v>
      </c>
      <c r="F18" t="s">
        <v>89</v>
      </c>
    </row>
    <row r="19">
      <c r="A19">
        <v>3</v>
      </c>
      <c r="B19" t="s">
        <v>105</v>
      </c>
      <c r="C19" t="s">
        <v>91</v>
      </c>
      <c r="D19" s="11">
        <v>10</v>
      </c>
      <c r="E19" t="s">
        <v>38</v>
      </c>
      <c r="F19" t="s">
        <v>62</v>
      </c>
    </row>
    <row r="20">
      <c r="A20">
        <v>3</v>
      </c>
      <c r="B20" t="s">
        <v>106</v>
      </c>
      <c r="C20" t="s">
        <v>85</v>
      </c>
      <c r="D20" s="11">
        <v>1</v>
      </c>
      <c r="E20" t="s">
        <v>34</v>
      </c>
      <c r="F20" t="s">
        <v>107</v>
      </c>
    </row>
    <row r="21">
      <c r="A21">
        <v>4</v>
      </c>
      <c r="B21" t="s">
        <v>108</v>
      </c>
      <c r="C21" t="s">
        <v>91</v>
      </c>
      <c r="D21" s="11">
        <v>0.2</v>
      </c>
      <c r="E21" t="s">
        <v>59</v>
      </c>
      <c r="F21" t="s">
        <v>56</v>
      </c>
    </row>
    <row r="22">
      <c r="A22">
        <v>3</v>
      </c>
      <c r="B22" t="s">
        <v>109</v>
      </c>
      <c r="C22" t="s">
        <v>91</v>
      </c>
      <c r="D22" s="11">
        <v>1</v>
      </c>
      <c r="E22" t="s">
        <v>38</v>
      </c>
      <c r="F22" t="s">
        <v>65</v>
      </c>
    </row>
    <row r="23">
      <c r="A23">
        <v>3</v>
      </c>
      <c r="B23" t="s">
        <v>110</v>
      </c>
      <c r="C23" t="s">
        <v>91</v>
      </c>
      <c r="D23" s="11">
        <v>11</v>
      </c>
      <c r="E23" t="s">
        <v>34</v>
      </c>
      <c r="F23" t="s">
        <v>33</v>
      </c>
    </row>
    <row r="24">
      <c r="A24">
        <v>3</v>
      </c>
      <c r="B24" t="s">
        <v>111</v>
      </c>
      <c r="C24" t="s">
        <v>91</v>
      </c>
      <c r="D24" s="11">
        <v>0.06</v>
      </c>
      <c r="E24" t="s">
        <v>38</v>
      </c>
      <c r="F24" t="s">
        <v>68</v>
      </c>
    </row>
    <row r="25">
      <c r="A25">
        <v>2</v>
      </c>
      <c r="B25" t="s">
        <v>112</v>
      </c>
      <c r="C25" t="s">
        <v>85</v>
      </c>
      <c r="D25" s="11">
        <v>100</v>
      </c>
      <c r="E25" t="s">
        <v>24</v>
      </c>
      <c r="F25" t="s">
        <v>113</v>
      </c>
    </row>
    <row r="26">
      <c r="A26">
        <v>3</v>
      </c>
      <c r="B26" t="s">
        <v>114</v>
      </c>
      <c r="C26" t="s">
        <v>85</v>
      </c>
      <c r="D26" s="11">
        <v>1</v>
      </c>
      <c r="E26" t="s">
        <v>24</v>
      </c>
      <c r="F26" t="s">
        <v>115</v>
      </c>
    </row>
    <row r="27">
      <c r="A27">
        <v>4</v>
      </c>
      <c r="B27" t="s">
        <v>116</v>
      </c>
      <c r="C27" t="s">
        <v>91</v>
      </c>
      <c r="D27" s="11">
        <v>0.76</v>
      </c>
      <c r="E27" t="s">
        <v>38</v>
      </c>
      <c r="F27" t="s">
        <v>37</v>
      </c>
    </row>
    <row r="28">
      <c r="A28">
        <v>3</v>
      </c>
      <c r="B28" t="s">
        <v>92</v>
      </c>
      <c r="C28" t="s">
        <v>85</v>
      </c>
      <c r="D28" s="11">
        <v>2</v>
      </c>
      <c r="E28" t="s">
        <v>34</v>
      </c>
      <c r="F28" t="s">
        <v>89</v>
      </c>
    </row>
    <row r="29">
      <c r="A29">
        <v>4</v>
      </c>
      <c r="B29" t="s">
        <v>93</v>
      </c>
      <c r="C29" t="s">
        <v>91</v>
      </c>
      <c r="D29" s="11">
        <v>1.96</v>
      </c>
      <c r="E29" t="s">
        <v>34</v>
      </c>
      <c r="F29" t="s">
        <v>33</v>
      </c>
    </row>
    <row r="30">
      <c r="A30">
        <v>4</v>
      </c>
      <c r="B30" t="s">
        <v>94</v>
      </c>
      <c r="C30" t="s">
        <v>91</v>
      </c>
      <c r="D30" s="11">
        <v>0.04</v>
      </c>
      <c r="E30" t="s">
        <v>38</v>
      </c>
      <c r="F30" t="s">
        <v>56</v>
      </c>
    </row>
    <row r="31">
      <c r="A31">
        <v>1</v>
      </c>
      <c r="B31" t="s">
        <v>117</v>
      </c>
      <c r="C31" t="s">
        <v>85</v>
      </c>
      <c r="D31" s="11">
        <v>200</v>
      </c>
      <c r="E31" t="s">
        <v>24</v>
      </c>
      <c r="F31" t="s">
        <v>107</v>
      </c>
    </row>
    <row r="32">
      <c r="A32">
        <v>2</v>
      </c>
      <c r="B32" t="s">
        <v>118</v>
      </c>
      <c r="C32" t="s">
        <v>91</v>
      </c>
      <c r="D32" s="11">
        <v>10</v>
      </c>
      <c r="E32" t="s">
        <v>38</v>
      </c>
      <c r="F32" t="s">
        <v>73</v>
      </c>
    </row>
    <row r="33">
      <c r="A33">
        <v>1</v>
      </c>
      <c r="B33" t="s">
        <v>119</v>
      </c>
      <c r="C33" t="s">
        <v>85</v>
      </c>
      <c r="D33" s="11">
        <v>300</v>
      </c>
      <c r="E33" t="s">
        <v>24</v>
      </c>
      <c r="F33" t="s">
        <v>107</v>
      </c>
    </row>
    <row r="34">
      <c r="A34">
        <v>2</v>
      </c>
      <c r="B34" t="s">
        <v>120</v>
      </c>
      <c r="C34" t="s">
        <v>91</v>
      </c>
      <c r="D34" s="11">
        <v>7.5</v>
      </c>
      <c r="E34" t="s">
        <v>38</v>
      </c>
      <c r="F34" t="s">
        <v>44</v>
      </c>
    </row>
    <row r="35">
      <c r="A35">
        <v>1</v>
      </c>
      <c r="B35" t="s">
        <v>121</v>
      </c>
      <c r="C35" t="s">
        <v>85</v>
      </c>
      <c r="D35" s="11">
        <v>400</v>
      </c>
      <c r="E35" t="s">
        <v>24</v>
      </c>
      <c r="F35" t="s">
        <v>107</v>
      </c>
    </row>
    <row r="36">
      <c r="A36">
        <v>2</v>
      </c>
      <c r="B36" t="s">
        <v>122</v>
      </c>
      <c r="C36" t="s">
        <v>91</v>
      </c>
      <c r="D36" s="11">
        <v>8</v>
      </c>
      <c r="E36" t="s">
        <v>38</v>
      </c>
      <c r="F36" t="s">
        <v>73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123</v>
      </c>
      <c r="B1" t="s" s="2">
        <v>124</v>
      </c>
      <c r="C1" t="s" s="2">
        <v>125</v>
      </c>
      <c r="D1" t="s" s="2">
        <v>126</v>
      </c>
      <c r="E1" t="s" s="2">
        <v>127</v>
      </c>
      <c r="F1" t="s" s="2">
        <v>128</v>
      </c>
    </row>
    <row r="2">
      <c r="A2" t="s">
        <v>2</v>
      </c>
      <c r="B2">
        <v>1</v>
      </c>
      <c r="C2"/>
      <c r="D2" t="s" s="13">
        <v>129</v>
      </c>
      <c r="E2" t="s" s="13"/>
      <c r="F2"/>
    </row>
    <row r="3">
      <c r="A3" t="s">
        <v>2</v>
      </c>
      <c r="B3">
        <v>2</v>
      </c>
      <c r="C3"/>
      <c r="D3" t="s" s="13">
        <v>130</v>
      </c>
      <c r="E3" t="s" s="13"/>
      <c r="F3"/>
    </row>
    <row r="4">
      <c r="A4" t="s">
        <v>2</v>
      </c>
      <c r="B4">
        <v>3</v>
      </c>
      <c r="C4"/>
      <c r="D4" t="inlineStr" s="13">
        <is>
          <t>Cuire la garniture végétale — Pendant la cuisson des légumes, préchauffer le four sur la position chaleur mixte à + 180 °C. Disposer les merguez végétales, les falafels et les boulettes végétales sur des plaques séparées. Enfourner et cuire en se reportant aux recommandations du fabricant (merguez : 6 à 7 minutes ; boulettes : 11 à 13 minutes). Réserver séparément dans des bacs GN 1/1 H 100 de service. Respecter la procédure de fin de cuisson. Stocker en armoire chaude et maintenir à la température de + 63 °C en attente de consommation.</t>
        </is>
      </c>
      <c r="E4" t="s" s="13"/>
      <c r="F4"/>
    </row>
    <row r="5">
      <c r="A5" t="s">
        <v>2</v>
      </c>
      <c r="B5">
        <v>4</v>
      </c>
      <c r="C5"/>
      <c r="D5" t="inlineStr" s="13">
        <is>
          <t>Dresser et servir — Servir les merguez végétales, les falafels et les boulettes avec les éléments du couscous (Fiche 149), dans la même assiette ou séparément, avec la marga en saucière. Mettre la sauce harissa à la disposition des convives.</t>
        </is>
      </c>
      <c r="E5" t="s" s="13"/>
      <c r="F5"/>
    </row>
    <row r="6">
      <c r="A6" t="s">
        <v>131</v>
      </c>
      <c r="B6">
        <v>1</v>
      </c>
      <c r="C6"/>
      <c r="D6" t="inlineStr" s="13">
        <is>
          <t>Mise en place du poste de travail — Vérifier les D.L.C., peser les denrées, sélectionner le matériel nécessaire. Laver et désinfecter le matériel et le poste de travail en suivant les protocoles.</t>
        </is>
      </c>
      <c r="E6" t="s" s="13"/>
      <c r="F6"/>
    </row>
    <row r="7">
      <c r="A7" t="s">
        <v>131</v>
      </c>
      <c r="B7">
        <v>2</v>
      </c>
      <c r="C7"/>
      <c r="D7" t="s" s="13">
        <v>132</v>
      </c>
      <c r="E7" t="s" s="13"/>
      <c r="F7"/>
    </row>
    <row r="8">
      <c r="A8" t="s">
        <v>131</v>
      </c>
      <c r="B8">
        <v>3</v>
      </c>
      <c r="C8"/>
      <c r="D8" t="s" s="13">
        <v>133</v>
      </c>
      <c r="E8" t="s" s="13"/>
      <c r="F8"/>
    </row>
    <row r="9">
      <c r="A9" t="s">
        <v>131</v>
      </c>
      <c r="B9">
        <v>4</v>
      </c>
      <c r="C9"/>
      <c r="D9" t="s" s="13">
        <v>134</v>
      </c>
      <c r="E9" t="s" s="13"/>
      <c r="F9"/>
    </row>
    <row r="10">
      <c r="A10" t="s">
        <v>131</v>
      </c>
      <c r="B10">
        <v>5</v>
      </c>
      <c r="C10"/>
      <c r="D10" t="inlineStr" s="13">
        <is>
          <t>Dresser et servir — Suivant les moyens mis à la disposition du service, les éléments du couscous seront servis dans la même assiette ou séparément dans divers assiettes ou plats sabots. Servir le bouillon des légumes (marga) en saucière pour mouiller la semoule. Mettre la sauce harissa à la disposition des convives (et, en option, la t'faya d'oignons confits).</t>
        </is>
      </c>
      <c r="E10" t="s" s="13"/>
      <c r="F10"/>
    </row>
    <row r="11">
      <c r="A11" t="s">
        <v>135</v>
      </c>
      <c r="B11">
        <v>1</v>
      </c>
      <c r="C11"/>
      <c r="D11" t="s" s="13">
        <v>136</v>
      </c>
      <c r="E11" t="s" s="13"/>
      <c r="F11"/>
    </row>
    <row r="12">
      <c r="A12" t="s">
        <v>135</v>
      </c>
      <c r="B12">
        <v>2</v>
      </c>
      <c r="C12"/>
      <c r="D12" t="inlineStr" s="13">
        <is>
          <t>Marquer la cuisson des légumes — Dans une marmite, réaliser 20 litres de bouillon de légumes à partir de bouillon déshydraté en se reportant aux recommandations du fabricant : 12 litres pour la cuisson des légumes, 8 litres servis en saucière (marga) pour mouiller la semoule (le livre : 14 litres de bouillon de volaille, dont 2 litres pour délayer l'harissa). Porter à ébullition. Ajouter le concentré de tomate, l'ail haché, les herbes de Provence, les épices et condiments. Cuire dans le bouillon les légumes surgelés. Vérifier la cuisson. Respecter la procédure de fin de cuisson. Maintenir au chaud à + 63 °C. Au service, prélever le bouillon de la marga et le servir en saucière.</t>
        </is>
      </c>
      <c r="E12" t="s" s="13"/>
      <c r="F12"/>
    </row>
    <row r="13">
      <c r="A13" t="s">
        <v>137</v>
      </c>
      <c r="B13">
        <v>1</v>
      </c>
      <c r="C13" t="s">
        <v>138</v>
      </c>
      <c r="D13" t="s" s="13">
        <v>139</v>
      </c>
      <c r="E13" t="s" s="13"/>
      <c r="F13"/>
    </row>
    <row r="14">
      <c r="A14" t="s">
        <v>140</v>
      </c>
      <c r="B14"/>
      <c r="C14"/>
      <c r="D14" t="inlineStr" s="13">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E14"/>
      <c r="F14"/>
    </row>
    <row r="15">
      <c r="A15" t="s">
        <v>141</v>
      </c>
      <c r="B15"/>
      <c r="C15"/>
      <c r="D15" t="inlineStr" s="1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15"/>
      <c r="F15"/>
    </row>
    <row r="16">
      <c r="A16" t="s">
        <v>142</v>
      </c>
      <c r="B16">
        <v>1</v>
      </c>
      <c r="C16"/>
      <c r="D16" t="s" s="13">
        <v>143</v>
      </c>
      <c r="E16" t="s" s="13"/>
      <c r="F16"/>
    </row>
    <row r="17">
      <c r="A17" t="s">
        <v>142</v>
      </c>
      <c r="B17">
        <v>2</v>
      </c>
      <c r="C17"/>
      <c r="D17" t="inlineStr" s="13">
        <is>
          <t>Cuire la semoule — Dans un rondeau, porter à ébullition 11 litres d'eau. Saler. Préchauffer la sauteuse à vide quelques instants. Stopper la source de chaleur. Mettre la semoule de couscous dans la sauteuse. Verser l'huile sur la semoule. À l'aide d'un fouet ou d'une spatule de cuisson, mélanger l'huile à la semoule. Verser l'eau bouillante salée sur la semoule. Couvrir la sauteuse et laisser gonfler la semoule pendant 5 minutes environ. Égrener la semoule à l'aide d'un gros fouet ou bien en la roulant entre les mains préalablement protégées par des gants à usage unique. Ajouter le beurre fondu, lors de l'égrenage de la semoule (on peut ajouter des raisins secs à la semoule).</t>
        </is>
      </c>
      <c r="E17" t="s" s="13"/>
      <c r="F17"/>
    </row>
    <row r="18">
      <c r="A18" t="s">
        <v>144</v>
      </c>
      <c r="B18">
        <v>1</v>
      </c>
      <c r="C18"/>
      <c r="D18" t="inlineStr" s="13">
        <is>
          <t>Confectionner la sauce harissa — Pour une sauce harissa maison, voir au chapitre des sauces (Fiche 201). Dans une calotte, délayer l'harissa avec 2 litres de bouillon prélevé dans celui des légumes. Mélanger au fouet. Filmer et réserver au chaud.</t>
        </is>
      </c>
      <c r="E18" t="s" s="13"/>
      <c r="F1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62"/>
  <cols>
    <col min="1" max="1" width="22" customWidth="1"/>
    <col min="2" max="2" width="52" customWidth="1"/>
    <col min="3" max="3" width="14" customWidth="1"/>
    <col min="4" max="4" width="10" customWidth="1"/>
  </cols>
  <sheetData>
    <row r="1" customHeight="1" ht="24">
      <c r="A1" t="s" s="7">
        <v>145</v>
      </c>
      <c r="B1"/>
      <c r="C1"/>
      <c r="D1"/>
    </row>
    <row r="2">
      <c r="A2" t="str" s="14">
        <f>"GRO_CDC_149G · GRO.COMPLETS · référence : "&amp;Besoins!B3&amp;" "&amp;Besoins!C3&amp;" · multiplicateur réglable sur la feuille ""Besoins"""</f>
        <v>GRO_CDC_149G · GRO.COMPLETS · référence : 100 pc · multiplicateur réglable sur la feuille </v>
      </c>
      <c r="B2"/>
      <c r="C2"/>
      <c r="D2"/>
    </row>
    <row r="3">
      <c r="A3"/>
      <c r="B3"/>
      <c r="C3"/>
      <c r="D3"/>
    </row>
    <row r="4">
      <c r="A4" t="s" s="15">
        <v>146</v>
      </c>
      <c r="B4"/>
      <c r="C4"/>
      <c r="D4"/>
    </row>
    <row r="5">
      <c r="A5" t="s" s="16">
        <v>147</v>
      </c>
      <c r="B5" t="str" s="13">
        <f>Procedure!D2</f>
        <v>Réaliser le couscous de base — Réaliser la Fiche 149 : légumes, semoule et sauce harissa.</v>
      </c>
      <c r="C5"/>
      <c r="D5"/>
    </row>
    <row r="6">
      <c r="A6"/>
      <c r="B6" t="s">
        <v>148</v>
      </c>
      <c r="C6" s="11">
        <f>'Besoins'!$B$2*100</f>
        <v>100</v>
      </c>
      <c r="D6" t="s">
        <v>24</v>
      </c>
    </row>
    <row r="7">
      <c r="A7" t="s" s="16">
        <v>149</v>
      </c>
      <c r="B7" t="str" s="13">
        <f>Procedure!D3</f>
        <v>Préparations préliminaires — Déconditionner les merguez végétales, les falafels et les boulettes végétales suivant la procédure. Réserver au froid.</v>
      </c>
      <c r="C7"/>
      <c r="D7"/>
    </row>
    <row r="8">
      <c r="A8"/>
      <c r="B8" t="s">
        <v>150</v>
      </c>
      <c r="C8" s="11">
        <f>'Besoins'!$B$2*200</f>
        <v>200</v>
      </c>
      <c r="D8" t="s">
        <v>24</v>
      </c>
    </row>
    <row r="9">
      <c r="A9"/>
      <c r="B9" t="s">
        <v>151</v>
      </c>
      <c r="C9" s="11">
        <f>'Besoins'!$B$2*300</f>
        <v>300</v>
      </c>
      <c r="D9" t="s">
        <v>24</v>
      </c>
    </row>
    <row r="10">
      <c r="A10"/>
      <c r="B10" t="s">
        <v>152</v>
      </c>
      <c r="C10" s="11">
        <f>'Besoins'!$B$2*400</f>
        <v>400</v>
      </c>
      <c r="D10" t="s">
        <v>24</v>
      </c>
    </row>
    <row r="11">
      <c r="A11" t="s" s="16">
        <v>153</v>
      </c>
      <c r="B11" t="str" s="13">
        <f>Procedure!D4</f>
        <v>Cuire la garniture végétale — Pendant la cuisson des légumes, préchauffer le four sur la position chaleur mixte à + 180 °C. Disposer les merguez végétales, les falafels et les boulettes végétales sur des plaques séparées. Enfourner et cuire en se reportant aux recommandations du fabricant (merguez : 6 à 7 minutes ; boulettes : 11 à 13 minutes). Réserver séparément dans des bacs GN 1/1 H 100 de service. Respecter la procédure de fin de cuisson. Stocker en armoire chaude et maintenir à la température de + 63 °C en attente de consommation.</v>
      </c>
      <c r="C11"/>
      <c r="D11"/>
    </row>
    <row r="12">
      <c r="A12" t="s" s="16">
        <v>154</v>
      </c>
      <c r="B12" t="str" s="13">
        <f>Procedure!D5</f>
        <v>Dresser et servir — Servir les merguez végétales, les falafels et les boulettes avec les éléments du couscous (Fiche 149), dans la même assiette ou séparément, avec la marga en saucière. Mettre la sauce harissa à la disposition des convives.</v>
      </c>
      <c r="C12"/>
      <c r="D12"/>
    </row>
    <row r="13">
      <c r="A13"/>
      <c r="B13"/>
      <c r="C13"/>
      <c r="D13"/>
    </row>
    <row r="14">
      <c r="A14" t="s" s="15">
        <v>155</v>
      </c>
      <c r="B14"/>
      <c r="C14"/>
      <c r="D14"/>
    </row>
    <row r="15">
      <c r="A15" t="s" s="16">
        <v>147</v>
      </c>
      <c r="B15" t="str" s="13">
        <f>Procedure!D6</f>
        <v>Mise en place du poste de travail — Vérifier les D.L.C., peser les denrées, sélectionner le matériel nécessaire. Laver et désinfecter le matériel et le poste de travail en suivant les protocoles.</v>
      </c>
      <c r="C15"/>
      <c r="D15"/>
    </row>
    <row r="16">
      <c r="A16" t="s" s="16">
        <v>149</v>
      </c>
      <c r="B16" t="str" s="13">
        <f>Procedure!D7</f>
        <v>Marquer la cuisson des légumes — Réaliser les légumes de couscous (sous-recette « Légumes de couscous »).</v>
      </c>
      <c r="C16"/>
      <c r="D16"/>
    </row>
    <row r="17">
      <c r="A17"/>
      <c r="B17" t="s">
        <v>156</v>
      </c>
      <c r="C17" s="11">
        <f>'Besoins'!$B$2*100</f>
        <v>100</v>
      </c>
      <c r="D17" t="s">
        <v>24</v>
      </c>
    </row>
    <row r="18">
      <c r="A18" t="s" s="16">
        <v>153</v>
      </c>
      <c r="B18" t="str" s="13">
        <f>Procedure!D8</f>
        <v>Cuire la semoule — Réaliser la semoule de couscous (sous-recette « Semoule de couscous nature »).</v>
      </c>
      <c r="C18"/>
      <c r="D18"/>
    </row>
    <row r="19">
      <c r="A19"/>
      <c r="B19" t="s">
        <v>157</v>
      </c>
      <c r="C19" s="11">
        <f>'Besoins'!$B$2*100</f>
        <v>100</v>
      </c>
      <c r="D19" t="s">
        <v>24</v>
      </c>
    </row>
    <row r="20">
      <c r="A20" t="s" s="16">
        <v>154</v>
      </c>
      <c r="B20" t="str" s="13">
        <f>Procedure!D9</f>
        <v>Confectionner la sauce harissa — Réaliser la harissa délayée (sous-recette « Harissa délayée au bouillon »), ou la sauce harissa maison (Fiche 201).</v>
      </c>
      <c r="C20"/>
      <c r="D20"/>
    </row>
    <row r="21">
      <c r="A21"/>
      <c r="B21" t="s">
        <v>158</v>
      </c>
      <c r="C21" s="11">
        <f>'Besoins'!$B$2*100</f>
        <v>100</v>
      </c>
      <c r="D21" t="s">
        <v>24</v>
      </c>
    </row>
    <row r="22">
      <c r="A22" t="s" s="16">
        <v>159</v>
      </c>
      <c r="B22" t="str" s="13">
        <f>Procedure!D10</f>
        <v>Dresser et servir — Suivant les moyens mis à la disposition du service, les éléments du couscous seront servis dans la même assiette ou séparément dans divers assiettes ou plats sabots. Servir le bouillon des légumes (marga) en saucière pour mouiller la semoule. Mettre la sauce harissa à la disposition des convives (et, en option, la t'faya d'oignons confits).</v>
      </c>
      <c r="C22"/>
      <c r="D22"/>
    </row>
    <row r="23">
      <c r="A23"/>
      <c r="B23"/>
      <c r="C23"/>
      <c r="D23"/>
    </row>
    <row r="24">
      <c r="A24" t="s" s="15">
        <v>160</v>
      </c>
      <c r="B24"/>
      <c r="C24"/>
      <c r="D24"/>
    </row>
    <row r="25">
      <c r="A25" t="s" s="16">
        <v>147</v>
      </c>
      <c r="B25" t="str" s="13">
        <f>Procedure!D11</f>
        <v>Préparations préliminaires — Déconditionner les boîtes de concentré de tomate suivant la procédure. Débarrasser dans une calotte, filmer et stocker au froid.</v>
      </c>
      <c r="C25"/>
      <c r="D25"/>
    </row>
    <row r="26">
      <c r="A26"/>
      <c r="B26" t="s">
        <v>161</v>
      </c>
      <c r="C26" s="11">
        <f>'Besoins'!$B$2*2</f>
        <v>2</v>
      </c>
      <c r="D26" t="s">
        <v>24</v>
      </c>
    </row>
    <row r="27">
      <c r="A27" t="s" s="16">
        <v>149</v>
      </c>
      <c r="B27" t="str" s="13">
        <f>Procedure!D12</f>
        <v>Marquer la cuisson des légumes — Dans une marmite, réaliser 20 litres de bouillon de légumes à partir de bouillon déshydraté en se reportant aux recommandations du fabricant : 12 litres pour la cuisson des légumes, 8 litres servis en saucière (marga) pour mouiller la semoule (le livre : 14 litres de bouillon de volaille, dont 2 litres pour délayer l'harissa). Porter à ébullition. Ajouter le concentré de tomate, l'ail haché, les herbes de Provence, les épices et condiments. Cuire dans le bouillon les légumes surgelés. Vérifier la cuisson. Respecter la procédure de fin de cuisson. Maintenir au chaud à + 63 °C. Au service, prélever le bouillon de la marga et le servir en saucière.</v>
      </c>
      <c r="C27"/>
      <c r="D27"/>
    </row>
    <row r="28">
      <c r="A28"/>
      <c r="B28" t="s">
        <v>162</v>
      </c>
      <c r="C28" s="11">
        <f>'Besoins'!$B$2*20</f>
        <v>20</v>
      </c>
      <c r="D28" t="s">
        <v>34</v>
      </c>
    </row>
    <row r="29">
      <c r="A29"/>
      <c r="B29" t="str">
        <f>Besoins!B21</f>
        <v>Ail haché IQF</v>
      </c>
      <c r="C29" s="11">
        <f>Besoins!E21</f>
        <v>0.12</v>
      </c>
      <c r="D29" t="str">
        <f>Besoins!F21</f>
        <v>kg</v>
      </c>
    </row>
    <row r="30">
      <c r="A30"/>
      <c r="B30" t="str">
        <f>Besoins!B13</f>
        <v>Herbes de Provence</v>
      </c>
      <c r="C30" s="11">
        <f>Besoins!E13</f>
        <v>0.03</v>
      </c>
      <c r="D30" t="str">
        <f>Besoins!F13</f>
        <v>kg</v>
      </c>
    </row>
    <row r="31">
      <c r="A31"/>
      <c r="B31" t="str">
        <f>Besoins!B14</f>
        <v>Ras-el-hanout</v>
      </c>
      <c r="C31" s="11">
        <f>Besoins!E14</f>
        <v>0.075</v>
      </c>
      <c r="D31" t="str">
        <f>Besoins!F14</f>
        <v>kg</v>
      </c>
    </row>
    <row r="32">
      <c r="A32"/>
      <c r="B32" t="str">
        <f>Besoins!B19</f>
        <v>Gros sel de mer</v>
      </c>
      <c r="C32" s="11">
        <f>Besoins!E19</f>
        <v>0.075</v>
      </c>
      <c r="D32" t="str">
        <f>Besoins!F19</f>
        <v>kg</v>
      </c>
    </row>
    <row r="33">
      <c r="A33"/>
      <c r="B33" t="str">
        <f>Besoins!B12</f>
        <v>Poivre noir moulu</v>
      </c>
      <c r="C33" s="11">
        <f>Besoins!E12</f>
        <v>0.006</v>
      </c>
      <c r="D33" t="str">
        <f>Besoins!F12</f>
        <v>kg</v>
      </c>
    </row>
    <row r="34">
      <c r="A34"/>
      <c r="B34" t="str">
        <f>Besoins!B11</f>
        <v>Paprika doux</v>
      </c>
      <c r="C34" s="11">
        <f>Besoins!E11</f>
        <v>0.02</v>
      </c>
      <c r="D34" t="str">
        <f>Besoins!F11</f>
        <v>kg</v>
      </c>
    </row>
    <row r="35">
      <c r="A35"/>
      <c r="B35" t="str">
        <f>Besoins!B23</f>
        <v>Légumes pour couscous surgelés</v>
      </c>
      <c r="C35" s="11">
        <f>Besoins!E23</f>
        <v>10</v>
      </c>
      <c r="D35" t="str">
        <f>Besoins!F23</f>
        <v>kg</v>
      </c>
    </row>
    <row r="36">
      <c r="A36"/>
      <c r="B36"/>
      <c r="C36"/>
      <c r="D36"/>
    </row>
    <row r="37">
      <c r="A37" t="s" s="15">
        <v>163</v>
      </c>
      <c r="B37"/>
      <c r="C37"/>
      <c r="D37"/>
    </row>
    <row r="38">
      <c r="A38" t="s" s="16">
        <v>147</v>
      </c>
      <c r="B38" t="str" s="13">
        <f>"[DISSOUDRE] "&amp;Procedure!D13</f>
        <v>[DISSOUDRE] Dissoudre la poudre dans l'eau bouillante en fouettant, suivant les recommandations du fabricant.</v>
      </c>
      <c r="C38"/>
      <c r="D38"/>
    </row>
    <row r="39">
      <c r="A39"/>
      <c r="B39" t="s">
        <v>164</v>
      </c>
      <c r="C39" s="11">
        <f>'Besoins'!$B$2*1.96</f>
        <v>1.96</v>
      </c>
      <c r="D39" t="s">
        <v>34</v>
      </c>
    </row>
    <row r="40">
      <c r="A40"/>
      <c r="B40" t="s">
        <v>165</v>
      </c>
      <c r="C40" s="11">
        <f>'Besoins'!$B$2*0.04</f>
        <v>0.04</v>
      </c>
      <c r="D40" t="s">
        <v>38</v>
      </c>
    </row>
    <row r="41">
      <c r="A41"/>
      <c r="B41"/>
      <c r="C41"/>
      <c r="D41"/>
    </row>
    <row r="42">
      <c r="A42" t="s" s="15">
        <v>166</v>
      </c>
      <c r="B42"/>
      <c r="C42"/>
      <c r="D42"/>
    </row>
    <row r="43">
      <c r="A43"/>
      <c r="B43" t="inlineStr" s="17">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43"/>
      <c r="D43"/>
    </row>
    <row r="44">
      <c r="A44"/>
      <c r="B44"/>
      <c r="C44"/>
      <c r="D44"/>
    </row>
    <row r="45">
      <c r="A45" t="s" s="15">
        <v>167</v>
      </c>
      <c r="B45"/>
      <c r="C45"/>
      <c r="D45"/>
    </row>
    <row r="46">
      <c r="A46"/>
      <c r="B46" t="inlineStr" s="17">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46"/>
      <c r="D46"/>
    </row>
    <row r="47">
      <c r="A47"/>
      <c r="B47"/>
      <c r="C47"/>
      <c r="D47"/>
    </row>
    <row r="48">
      <c r="A48" t="s" s="15">
        <v>168</v>
      </c>
      <c r="B48"/>
      <c r="C48"/>
      <c r="D48"/>
    </row>
    <row r="49">
      <c r="A49" t="s" s="16">
        <v>147</v>
      </c>
      <c r="B49" t="str" s="13">
        <f>Procedure!D16</f>
        <v>Préparations préliminaires — Dans une calotte, faire fondre le beurre.</v>
      </c>
      <c r="C49"/>
      <c r="D49"/>
    </row>
    <row r="50">
      <c r="A50"/>
      <c r="B50" t="str">
        <f>Besoins!B18</f>
        <v>Beurre doux 82% MG plaquette</v>
      </c>
      <c r="C50" s="11">
        <f>Besoins!E18</f>
        <v>1</v>
      </c>
      <c r="D50" t="str">
        <f>Besoins!F18</f>
        <v>kg</v>
      </c>
    </row>
    <row r="51">
      <c r="A51" t="s" s="16">
        <v>149</v>
      </c>
      <c r="B51" t="str" s="13">
        <f>Procedure!D17</f>
        <v>Cuire la semoule — Dans un rondeau, porter à ébullition 11 litres d'eau. Saler. Préchauffer la sauteuse à vide quelques instants. Stopper la source de chaleur. Mettre la semoule de couscous dans la sauteuse. Verser l'huile sur la semoule. À l'aide d'un fouet ou d'une spatule de cuisson, mélanger l'huile à la semoule. Verser l'eau bouillante salée sur la semoule. Couvrir la sauteuse et laisser gonfler la semoule pendant 5 minutes environ. Égrener la semoule à l'aide d'un gros fouet ou bien en la roulant entre les mains préalablement protégées par des gants à usage unique. Ajouter le beurre fondu, lors de l'égrenage de la semoule (on peut ajouter des raisins secs à la semoule).</v>
      </c>
      <c r="C51"/>
      <c r="D51"/>
    </row>
    <row r="52">
      <c r="A52"/>
      <c r="B52" t="s">
        <v>164</v>
      </c>
      <c r="C52" s="11">
        <f>'Besoins'!$B$2*11</f>
        <v>11</v>
      </c>
      <c r="D52" t="s">
        <v>34</v>
      </c>
    </row>
    <row r="53">
      <c r="A53"/>
      <c r="B53" t="str">
        <f>Besoins!B20</f>
        <v>Sel fin de cuisine</v>
      </c>
      <c r="C53" s="11">
        <f>Besoins!E20</f>
        <v>0.06</v>
      </c>
      <c r="D53" t="str">
        <f>Besoins!F20</f>
        <v>kg</v>
      </c>
    </row>
    <row r="54">
      <c r="A54"/>
      <c r="B54" t="str">
        <f>Besoins!B17</f>
        <v>Couscous moyen sac 5kg</v>
      </c>
      <c r="C54" s="11">
        <f>Besoins!E17</f>
        <v>10</v>
      </c>
      <c r="D54" t="str">
        <f>Besoins!F17</f>
        <v>kg</v>
      </c>
    </row>
    <row r="55">
      <c r="A55"/>
      <c r="B55" t="s">
        <v>169</v>
      </c>
      <c r="C55" s="11">
        <f>'Besoins'!$B$2*1</f>
        <v>1</v>
      </c>
      <c r="D55" t="s">
        <v>34</v>
      </c>
    </row>
    <row r="56">
      <c r="A56"/>
      <c r="B56"/>
      <c r="C56"/>
      <c r="D56"/>
    </row>
    <row r="57">
      <c r="A57" t="s" s="15">
        <v>170</v>
      </c>
      <c r="B57"/>
      <c r="C57"/>
      <c r="D57"/>
    </row>
    <row r="58">
      <c r="A58" t="s" s="16">
        <v>147</v>
      </c>
      <c r="B58" t="str" s="13">
        <f>Procedure!D18</f>
        <v>Confectionner la sauce harissa — Pour une sauce harissa maison, voir au chapitre des sauces (Fiche 201). Dans une calotte, délayer l'harissa avec 2 litres de bouillon prélevé dans celui des légumes. Mélanger au fouet. Filmer et réserver au chaud.</v>
      </c>
      <c r="C58"/>
      <c r="D58"/>
    </row>
    <row r="59">
      <c r="A59"/>
      <c r="B59" t="s">
        <v>171</v>
      </c>
      <c r="C59" s="11">
        <f>'Besoins'!$B$2*1</f>
        <v>1</v>
      </c>
      <c r="D59" t="s">
        <v>24</v>
      </c>
    </row>
    <row r="60">
      <c r="A60"/>
      <c r="B60" t="s">
        <v>162</v>
      </c>
      <c r="C60" s="11">
        <f>'Besoins'!$B$2*2</f>
        <v>2</v>
      </c>
      <c r="D60" t="s">
        <v>34</v>
      </c>
    </row>
    <row r="61">
      <c r="A61"/>
      <c r="B61"/>
      <c r="C61"/>
      <c r="D61"/>
    </row>
    <row r="62">
      <c r="A62" t="s" s="18">
        <v>21</v>
      </c>
      <c r="B62"/>
      <c r="C62"/>
      <c r="D62"/>
    </row>
  </sheetData>
  <sheetProtection sheet="1" formatRows="0" formatColumns="0"/>
  <mergeCells count="28">
    <mergeCell ref="A1:D1"/>
    <mergeCell ref="A2:D2"/>
    <mergeCell ref="A4:D4"/>
    <mergeCell ref="B5:D5"/>
    <mergeCell ref="B7:D7"/>
    <mergeCell ref="B11:D11"/>
    <mergeCell ref="B12:D12"/>
    <mergeCell ref="A14:D14"/>
    <mergeCell ref="B15:D15"/>
    <mergeCell ref="B16:D16"/>
    <mergeCell ref="B18:D18"/>
    <mergeCell ref="B20:D20"/>
    <mergeCell ref="B22:D22"/>
    <mergeCell ref="A24:D24"/>
    <mergeCell ref="B25:D25"/>
    <mergeCell ref="B27:D27"/>
    <mergeCell ref="A37:D37"/>
    <mergeCell ref="B38:D38"/>
    <mergeCell ref="A42:D42"/>
    <mergeCell ref="B43:D43"/>
    <mergeCell ref="A45:D45"/>
    <mergeCell ref="B46:D46"/>
    <mergeCell ref="A48:D48"/>
    <mergeCell ref="B49:D49"/>
    <mergeCell ref="B51:D51"/>
    <mergeCell ref="A57:D57"/>
    <mergeCell ref="B58:D58"/>
    <mergeCell ref="A62:D6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2026-09-27T18:05:37Z</dcterms:created>
  <dc:title>COUSCOUS VÉGÉTARIEN (MERGUEZ, F</dc:title>
  <dc:subject/>
  <dc:creator>CUIS.web</dc:creator>
  <cp:lastModifiedBy/>
  <cp:keywords/>
  <dc:description>Export automatique — moteur récursif d'origine : Bernard Vandendaele</dc:description>
  <cp:category/>
  <dc:language>en-US</dc:language>
  <dcterms:modified xsi:type="dcterms:W3CDTF">2026-09-27T18:05:37Z</dcterms:modified>
  <cp:revision>1</cp:revision>
</cp:coreProperties>
</file>