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LASAGNES AL FORNO — SAUCE TOMAT" sheetId="1" r:id="rId1"/>
    <sheet name="SAUCE CRÈME" sheetId="2" r:id="rId2"/>
    <sheet name="SAUCE TOMATE" sheetId="3" r:id="rId3"/>
    <sheet name="Concentré de tomate — boîte 5/1" sheetId="4" r:id="rId4"/>
    <sheet name="Fond Blanc de Veau" sheetId="5" r:id="rId5"/>
  </sheets>
</workbook>
</file>

<file path=xl/sharedStrings.xml><?xml version="1.0" encoding="utf-8"?>
<sst xmlns="http://schemas.openxmlformats.org/spreadsheetml/2006/main" count="76" uniqueCount="76">
  <si>
    <t>LASAGNES AL FORNO — SAUCE TOMATE SIMPLE</t>
  </si>
  <si>
    <t>Annotations</t>
  </si>
  <si>
    <t>Quantité souhaitée</t>
  </si>
  <si>
    <t>pc</t>
  </si>
  <si>
    <t>référence : 100 pc</t>
  </si>
  <si>
    <t>LASAGNES AL FORNO — SAUCE TOMATE SIMPLE  GRO_CDC_144B</t>
  </si>
  <si>
    <t>Ingrédients</t>
  </si>
  <si>
    <t xml:space="preserve">    Plaques de lasagnes (23x13)</t>
  </si>
  <si>
    <t>kg</t>
  </si>
  <si>
    <t xml:space="preserve">    Emmental râpé vrac</t>
  </si>
  <si>
    <t xml:space="preserve">    SAUCE CRÈME — voir l'onglet "SAUCE CRÈME"</t>
  </si>
  <si>
    <t>lt</t>
  </si>
  <si>
    <t xml:space="preserve">    OIGNON jaune France cat.I 60-80mm</t>
  </si>
  <si>
    <t xml:space="preserve">    Ails pelés 4G</t>
  </si>
  <si>
    <t xml:space="preserve">    Piment de Cayenne</t>
  </si>
  <si>
    <t xml:space="preserve">    Parmesan râpé (Parmigiano)</t>
  </si>
  <si>
    <t xml:space="preserve">    HUILE OLIVE (L) (conv.)</t>
  </si>
  <si>
    <t xml:space="preserve">    Viande hachée 20% MG IQF UE</t>
  </si>
  <si>
    <t xml:space="preserve">    SAUCE TOMATE — voir l'onglet "SAUCE TOMATE"</t>
  </si>
  <si>
    <t xml:space="preserve">    Sel fin de cuisine</t>
  </si>
  <si>
    <t xml:space="preserve">    Poivre noir moulu</t>
  </si>
  <si>
    <t>1.</t>
  </si>
  <si>
    <t>2.</t>
  </si>
  <si>
    <t>3.</t>
  </si>
  <si>
    <t>4.</t>
  </si>
  <si>
    <t>5.</t>
  </si>
  <si>
    <t>6.</t>
  </si>
  <si>
    <t>Cuire les lasagnes au four — Cuisez 35 à 40 minutes en position vapeur, puis finissez 10 minutes en chaleur sèche à +210°C pour gratiner.</t>
  </si>
  <si>
    <t>7.</t>
  </si>
  <si>
    <t>Servir — Détaillez chaque bac en 12 parts, dressez bien chaud.</t>
  </si>
  <si>
    <t>CUIS.web — Portage du CUIS Clipper de 1992 par Palika &amp; Bernard Vandendaele (créateur du moteur récursif d'origine)</t>
  </si>
  <si>
    <t>SAUCE CRÈME</t>
  </si>
  <si>
    <t>Quantité totale à produire (cumulée)</t>
  </si>
  <si>
    <t>référence : 10 lt — lot unique couvrant tous les usages</t>
  </si>
  <si>
    <t>SAUCE CRÈME  GRO_CDC_200Cr</t>
  </si>
  <si>
    <t xml:space="preserve">    LAIT UHT demi écrémé France outre 10 litres</t>
  </si>
  <si>
    <t xml:space="preserve">    Noix de muscade moulue</t>
  </si>
  <si>
    <t xml:space="preserve">    Farine de blé T55</t>
  </si>
  <si>
    <t xml:space="preserve">    Beurre doux 82% MG plaquette</t>
  </si>
  <si>
    <t xml:space="preserve">    Poivre blanc moulu</t>
  </si>
  <si>
    <t xml:space="preserve">    Crème fraîche liquide 15% MG allégée</t>
  </si>
  <si>
    <t>SAUCE TOMATE</t>
  </si>
  <si>
    <t>référence : 8,5 lt — lot unique couvrant tous les usages</t>
  </si>
  <si>
    <t>SAUCE TOMATE  GRO_CDC_204</t>
  </si>
  <si>
    <t xml:space="preserve">    Concentré de tomate — boîte 5/1 (collectivité) — voir l'onglet "Concentré de tomate — boîte 5/1"</t>
  </si>
  <si>
    <t xml:space="preserve">    Fond Blanc de Veau — voir l'onglet "Fond Blanc de Veau"</t>
  </si>
  <si>
    <t xml:space="preserve">    Oignons émincés surgelés</t>
  </si>
  <si>
    <t xml:space="preserve">    Margarine de pâtisserie 80% MG</t>
  </si>
  <si>
    <t xml:space="preserve">    Herbes de Provence</t>
  </si>
  <si>
    <t xml:space="preserve">    Sucre blanc cristal sac 25 kg</t>
  </si>
  <si>
    <t>Concentré de tomate — boîte 5/1 (collectivité)</t>
  </si>
  <si>
    <t>référence : 4,5 kg — lot unique couvrant tous les usages</t>
  </si>
  <si>
    <t>Concentré de tomate — boîte 5/1 (collectivité)  GRO-CONC-TOM-51</t>
  </si>
  <si>
    <t xml:space="preserve">    Concentré de tomate double</t>
  </si>
  <si>
    <t>Fond Blanc de Veau</t>
  </si>
  <si>
    <t>référence : 7,5 lt — lot unique couvrant tous les usages</t>
  </si>
  <si>
    <t>Fond Blanc de Veau  00002625</t>
  </si>
  <si>
    <t xml:space="preserve">    EAU</t>
  </si>
  <si>
    <t xml:space="preserve">    Os et parures maigres de veau</t>
  </si>
  <si>
    <t xml:space="preserve">    Collet de veau (piétrons, jarret)</t>
  </si>
  <si>
    <t xml:space="preserve">    Os de veau (pieds, jarret)</t>
  </si>
  <si>
    <t xml:space="preserve">    CAROTTE France cat.I botte</t>
  </si>
  <si>
    <t xml:space="preserve">    POIREAU France cat.I</t>
  </si>
  <si>
    <t xml:space="preserve">    CÉLERI-BRANCHE vert France cat.I</t>
  </si>
  <si>
    <t xml:space="preserve">    Bouquet garni sachet dose</t>
  </si>
  <si>
    <t>[CONCASSER] Concasser les os et parures de veau — blanchir à l'eau froide</t>
  </si>
  <si>
    <t>ℹ Découper en morceaux — réunir dans une grande marmite — couvrir d'eau froide — porter à ébullition 3 à 4 minutes — rafraîchir</t>
  </si>
  <si>
    <t>[ÉPLUCHER] Rafraîchir les ingrédients de base à l'eau courante</t>
  </si>
  <si>
    <t>ℹ Bien rincer et égoutter dans une passoire — rincer le rondeau</t>
  </si>
  <si>
    <t>[MARQUER] Marquer le fond blanc en cuisson</t>
  </si>
  <si>
    <t>ℹ Replacer les ingrédients de base dans le récipient — mouiller avec de l'eau froide — porter à ébullition</t>
  </si>
  <si>
    <t>[ÉCUMER] Écumer soigneusement</t>
  </si>
  <si>
    <t>ℹ Écumer abondamment dès la première ébullition</t>
  </si>
  <si>
    <t>[ÉPLUCHER] Préparer les éléments de la garniture aromatique</t>
  </si>
  <si>
    <t>ℹ Éplucher et laver tous les légumes — tailler les carottes en tronçons — piquer ou clouter les oignons</t>
  </si>
  <si>
    <t>[MOUILLER] Ajouter la garniture aromatique dans le fond blanc</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</si>
</sst>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B2*0.085</f>
        <v>8.5</v>
      </c>
      <c r="D6" t="s">
        <v>8</v>
      </c>
      <c r="E6" t="s" s="8"/>
    </row>
    <row r="7">
      <c r="A7"/>
      <c r="B7" t="s">
        <v>9</v>
      </c>
      <c r="C7" s="10">
        <f>B2*0.02</f>
        <v>2</v>
      </c>
      <c r="D7" t="s">
        <v>8</v>
      </c>
      <c r="E7" t="s" s="8"/>
    </row>
    <row r="8">
      <c r="A8"/>
      <c r="B8" t="s">
        <v>10</v>
      </c>
      <c r="C8" s="10">
        <f>B2*0.2</f>
        <v>20</v>
      </c>
      <c r="D8" t="s">
        <v>11</v>
      </c>
      <c r="E8" t="s" s="8"/>
    </row>
    <row r="9">
      <c r="A9"/>
      <c r="B9" t="s">
        <v>12</v>
      </c>
      <c r="C9" s="10">
        <f>B2*0.025</f>
        <v>2.5</v>
      </c>
      <c r="D9" t="s">
        <v>8</v>
      </c>
      <c r="E9" t="s" s="8"/>
    </row>
    <row r="10">
      <c r="A10"/>
      <c r="B10" t="s">
        <v>13</v>
      </c>
      <c r="C10" s="10">
        <f>B2*0.002</f>
        <v>0.2</v>
      </c>
      <c r="D10" t="s">
        <v>8</v>
      </c>
      <c r="E10" t="s" s="8"/>
    </row>
    <row r="11">
      <c r="A11"/>
      <c r="B11" t="s">
        <v>14</v>
      </c>
      <c r="C11" s="10">
        <f>B2*0.00002</f>
        <v>0.002</v>
      </c>
      <c r="D11" t="s">
        <v>8</v>
      </c>
      <c r="E11" t="s" s="8"/>
    </row>
    <row r="12">
      <c r="A12"/>
      <c r="B12" t="s">
        <v>15</v>
      </c>
      <c r="C12" s="10">
        <f>B2*0.01</f>
        <v>1</v>
      </c>
      <c r="D12" t="s">
        <v>8</v>
      </c>
      <c r="E12" t="s" s="8"/>
    </row>
    <row r="13">
      <c r="A13"/>
      <c r="B13" t="s">
        <v>16</v>
      </c>
      <c r="C13" s="10">
        <f>B2*0.005</f>
        <v>0.5</v>
      </c>
      <c r="D13" t="s">
        <v>11</v>
      </c>
      <c r="E13" t="s" s="8"/>
    </row>
    <row r="14">
      <c r="A14"/>
      <c r="B14" t="s">
        <v>17</v>
      </c>
      <c r="C14" s="10">
        <f>B2*0.14</f>
        <v>14</v>
      </c>
      <c r="D14" t="s">
        <v>8</v>
      </c>
      <c r="E14" t="s" s="8"/>
    </row>
    <row r="15">
      <c r="A15"/>
      <c r="B15" t="s">
        <v>18</v>
      </c>
      <c r="C15" s="10">
        <f>B2*0.03</f>
        <v>3</v>
      </c>
      <c r="D15" t="s">
        <v>11</v>
      </c>
      <c r="E15" t="s" s="8"/>
    </row>
    <row r="16">
      <c r="A16"/>
      <c r="B16" t="s">
        <v>19</v>
      </c>
      <c r="C16" s="10">
        <f>B2*0.00073</f>
        <v>0.073</v>
      </c>
      <c r="D16" t="s">
        <v>8</v>
      </c>
      <c r="E16" t="s" s="8"/>
    </row>
    <row r="17">
      <c r="A17"/>
      <c r="B17" t="s">
        <v>20</v>
      </c>
      <c r="C17" s="10">
        <f>B2*0.00007</f>
        <v>0.007</v>
      </c>
      <c r="D17" t="s">
        <v>8</v>
      </c>
      <c r="E17" t="s" s="8"/>
    </row>
    <row r="18">
      <c r="A18"/>
      <c r="B18"/>
      <c r="C18"/>
      <c r="D18"/>
      <c r="E18" t="s" s="8"/>
    </row>
    <row r="19">
      <c r="A19" t="s" s="11">
        <v>21</v>
      </c>
      <c r="B19" t="inlineStr" s="12">
        <is>
          <t>Mise en place du poste de travail — Vérifiez les DLC, pesez et mesurez toutes les denrées, sélectionnez le matériel. Désinfectez le matériel et le poste de travail suivant les protocoles.</t>
        </is>
      </c>
      <c r="C19"/>
      <c r="D19"/>
      <c r="E19" t="s" s="8"/>
    </row>
    <row r="20">
      <c r="A20" t="s" s="11">
        <v>22</v>
      </c>
      <c r="B20" t="inlineStr" s="12">
        <is>
          <t>Préparations préliminaires — Hachez les oignons et l'ail s'ils ne sont pas déjà préparés. Râpez l'emmenthal et le parmesan si nécessaire. Réservez chaque élément séparément au froid en attente d'utilisation.</t>
        </is>
      </c>
      <c r="C20"/>
      <c r="D20"/>
      <c r="E20" t="s" s="8"/>
    </row>
    <row r="21">
      <c r="A21"/>
      <c r="B21" t="s">
        <v>9</v>
      </c>
      <c r="C21" s="10">
        <f>B2*0.02</f>
        <v>2</v>
      </c>
      <c r="D21" t="s">
        <v>8</v>
      </c>
      <c r="E21" t="s" s="8"/>
    </row>
    <row r="22">
      <c r="A22"/>
      <c r="B22" t="s">
        <v>15</v>
      </c>
      <c r="C22" s="10">
        <f>B2*0.01</f>
        <v>1</v>
      </c>
      <c r="D22" t="s">
        <v>8</v>
      </c>
      <c r="E22" t="s" s="8"/>
    </row>
    <row r="23">
      <c r="A23" t="s" s="11">
        <v>23</v>
      </c>
      <c r="B23" t="inlineStr" s="12">
        <is>
          <t>Confectionner la garniture — Variante "sauce tomate simple" du NB : on peut remplacer la préparation bolognaise par de la sauce tomate ajoutée à la viande. Dans une sauteuse, faites suer à l'huile d'olive les oignons et l'ail hachés. Pendant ce temps, passez au four la viande de bœuf hachée pendant 7 minutes environ pour la saisir. Ajoutez la viande ainsi saisie aux oignons et à l'ail. Ajoutez la sauce tomate (GRO_CDC_204). Laissez cuire doucement, assaisonnez de sel et de poivre. Rectifiez l'assaisonnement.</t>
        </is>
      </c>
      <c r="C23"/>
      <c r="D23"/>
      <c r="E23" t="s" s="8"/>
    </row>
    <row r="24">
      <c r="A24"/>
      <c r="B24" t="s">
        <v>12</v>
      </c>
      <c r="C24" s="10">
        <f>B2*0.025</f>
        <v>2.5</v>
      </c>
      <c r="D24" t="s">
        <v>8</v>
      </c>
      <c r="E24" t="s" s="8"/>
    </row>
    <row r="25">
      <c r="A25"/>
      <c r="B25" t="s">
        <v>13</v>
      </c>
      <c r="C25" s="10">
        <f>B2*0.002</f>
        <v>0.2</v>
      </c>
      <c r="D25" t="s">
        <v>8</v>
      </c>
      <c r="E25" t="s" s="8"/>
    </row>
    <row r="26">
      <c r="A26"/>
      <c r="B26" t="s">
        <v>16</v>
      </c>
      <c r="C26" s="10">
        <f>B2*0.005</f>
        <v>0.5</v>
      </c>
      <c r="D26" t="s">
        <v>11</v>
      </c>
      <c r="E26" t="s" s="8"/>
    </row>
    <row r="27">
      <c r="A27"/>
      <c r="B27" t="s">
        <v>17</v>
      </c>
      <c r="C27" s="10">
        <f>B2*0.14</f>
        <v>14</v>
      </c>
      <c r="D27" t="s">
        <v>8</v>
      </c>
      <c r="E27" t="s" s="8"/>
    </row>
    <row r="28">
      <c r="A28"/>
      <c r="B28" t="s">
        <v>18</v>
      </c>
      <c r="C28" s="10">
        <f>B2*0.03</f>
        <v>3</v>
      </c>
      <c r="D28" t="s">
        <v>11</v>
      </c>
      <c r="E28" t="s" s="8"/>
    </row>
    <row r="29">
      <c r="A29"/>
      <c r="B29" t="s">
        <v>19</v>
      </c>
      <c r="C29" s="10">
        <f>B2*0.00073</f>
        <v>0.073</v>
      </c>
      <c r="D29" t="s">
        <v>8</v>
      </c>
      <c r="E29" t="s" s="8"/>
    </row>
    <row r="30">
      <c r="A30"/>
      <c r="B30" t="s">
        <v>20</v>
      </c>
      <c r="C30" s="10">
        <f>B2*0.00007</f>
        <v>0.007</v>
      </c>
      <c r="D30" t="s">
        <v>8</v>
      </c>
      <c r="E30" t="s" s="8"/>
    </row>
    <row r="31">
      <c r="A31" t="s" s="11">
        <v>24</v>
      </c>
      <c r="B31" t="inlineStr" s="12">
        <is>
          <t>Confectionner la sauce béchamel — Réalisez un roux avec le beurre et la farine. Mouillez au lait en fouettant pour éviter les grumeaux. Ajoutez la crème fraîche. Assaisonnez de sel, poivre blanc, piment de Cayenne et muscade.</t>
        </is>
      </c>
      <c r="C31"/>
      <c r="D31"/>
      <c r="E31" t="s" s="8"/>
    </row>
    <row r="32">
      <c r="A32"/>
      <c r="B32" t="s">
        <v>14</v>
      </c>
      <c r="C32" s="10">
        <f>B2*0.00002</f>
        <v>0.002</v>
      </c>
      <c r="D32" t="s">
        <v>8</v>
      </c>
      <c r="E32" t="s" s="8"/>
    </row>
    <row r="33">
      <c r="A33"/>
      <c r="B33" t="s">
        <v>10</v>
      </c>
      <c r="C33" s="10">
        <f>B2*0.2</f>
        <v>20</v>
      </c>
      <c r="D33" t="s">
        <v>11</v>
      </c>
      <c r="E33" t="s" s="8"/>
    </row>
    <row r="34">
      <c r="A34" t="s" s="11">
        <v>25</v>
      </c>
      <c r="B34" t="inlineStr" s="12">
        <is>
          <t>Garnir les plats à gratin — Beurrez et filmez les bacs GN 1/1. Nappez le fond de béchamel, disposez une couche de plaques de lasagnes, nappez de garniture tomate. Disposez une 2e couche de lasagnes en sens inversé. Alternez béchamel/lasagnes/garniture/lasagnes/béchamel (3 couches de béchamel, 4 de lasagnes, 2 de garniture). Saupoudrez de parmesan et d'emmenthal râpé.</t>
        </is>
      </c>
      <c r="C34"/>
      <c r="D34"/>
      <c r="E34" t="s" s="8"/>
    </row>
    <row r="35">
      <c r="A35"/>
      <c r="B35" t="s">
        <v>7</v>
      </c>
      <c r="C35" s="10">
        <f>B2*0.085</f>
        <v>8.5</v>
      </c>
      <c r="D35" t="s">
        <v>8</v>
      </c>
      <c r="E35" t="s" s="8"/>
    </row>
    <row r="36">
      <c r="A36" t="s" s="11">
        <v>26</v>
      </c>
      <c r="B36" t="s" s="12">
        <v>27</v>
      </c>
      <c r="C36"/>
      <c r="D36"/>
      <c r="E36" t="s" s="8"/>
    </row>
    <row r="37">
      <c r="A37" t="s" s="11">
        <v>28</v>
      </c>
      <c r="B37" t="s" s="12">
        <v>29</v>
      </c>
      <c r="C37"/>
      <c r="D37"/>
      <c r="E37" t="s" s="8"/>
    </row>
    <row r="38">
      <c r="A38" t="s" s="13">
        <v>30</v>
      </c>
      <c r="B38"/>
      <c r="C38"/>
      <c r="D38"/>
      <c r="E38" t="s" s="8"/>
    </row>
  </sheetData>
  <sheetProtection sheet="1" formatRows="0" formatColumns="0"/>
  <mergeCells count="10">
    <mergeCell ref="A1:D1"/>
    <mergeCell ref="A4:D4"/>
    <mergeCell ref="B19:D19"/>
    <mergeCell ref="B20:D20"/>
    <mergeCell ref="B23:D23"/>
    <mergeCell ref="B31:D31"/>
    <mergeCell ref="B34:D34"/>
    <mergeCell ref="B36:D36"/>
    <mergeCell ref="B37:D37"/>
    <mergeCell ref="A38:D3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32</v>
      </c>
      <c r="B2" s="14">
        <v>20</v>
      </c>
      <c r="C2" t="s">
        <v>11</v>
      </c>
      <c r="D2" t="s" s="7">
        <v>33</v>
      </c>
      <c r="E2" t="s" s="8"/>
    </row>
    <row r="3">
      <c r="A3"/>
      <c r="B3"/>
      <c r="C3"/>
      <c r="D3"/>
      <c r="E3" t="s" s="8"/>
    </row>
    <row r="4">
      <c r="A4" t="s" s="9">
        <v>34</v>
      </c>
      <c r="B4"/>
      <c r="C4"/>
      <c r="D4"/>
      <c r="E4" t="s" s="8"/>
    </row>
    <row r="5">
      <c r="A5" t="s" s="4">
        <v>6</v>
      </c>
      <c r="B5"/>
      <c r="C5"/>
      <c r="D5"/>
      <c r="E5" t="s" s="8"/>
    </row>
    <row r="6">
      <c r="A6"/>
      <c r="B6" t="s">
        <v>35</v>
      </c>
      <c r="C6" s="10">
        <f>B2*0.75</f>
        <v>15</v>
      </c>
      <c r="D6" t="s">
        <v>11</v>
      </c>
      <c r="E6" t="s" s="8"/>
    </row>
    <row r="7">
      <c r="A7"/>
      <c r="B7" t="s">
        <v>36</v>
      </c>
      <c r="C7" s="10">
        <f>B2*0.0003</f>
        <v>0.006</v>
      </c>
      <c r="D7" t="s">
        <v>8</v>
      </c>
      <c r="E7" t="s" s="8"/>
    </row>
    <row r="8">
      <c r="A8"/>
      <c r="B8" t="s">
        <v>37</v>
      </c>
      <c r="C8" s="10">
        <f>B2*0.065</f>
        <v>1.3</v>
      </c>
      <c r="D8" t="s">
        <v>8</v>
      </c>
      <c r="E8" t="s" s="8"/>
    </row>
    <row r="9">
      <c r="A9"/>
      <c r="B9" t="s">
        <v>38</v>
      </c>
      <c r="C9" s="10">
        <f>B2*0.065</f>
        <v>1.3</v>
      </c>
      <c r="D9" t="s">
        <v>8</v>
      </c>
      <c r="E9" t="s" s="8"/>
    </row>
    <row r="10">
      <c r="A10"/>
      <c r="B10" t="s">
        <v>19</v>
      </c>
      <c r="C10" s="10">
        <f>B2*0.01</f>
        <v>0.2</v>
      </c>
      <c r="D10" t="s">
        <v>8</v>
      </c>
      <c r="E10" t="s" s="8"/>
    </row>
    <row r="11">
      <c r="A11"/>
      <c r="B11" t="s">
        <v>39</v>
      </c>
      <c r="C11" s="10">
        <f>B2*0.0006</f>
        <v>0.012</v>
      </c>
      <c r="D11" t="s">
        <v>8</v>
      </c>
      <c r="E11" t="s" s="8"/>
    </row>
    <row r="12">
      <c r="A12"/>
      <c r="B12" t="s">
        <v>40</v>
      </c>
      <c r="C12" s="10">
        <f>B2*0.25</f>
        <v>5</v>
      </c>
      <c r="D12" t="s">
        <v>11</v>
      </c>
      <c r="E12" t="s" s="8"/>
    </row>
    <row r="13">
      <c r="A13"/>
      <c r="B13"/>
      <c r="C13"/>
      <c r="D13"/>
      <c r="E13" t="s" s="8"/>
    </row>
    <row r="14">
      <c r="A14" t="s" s="11">
        <v>21</v>
      </c>
      <c r="B14" t="inlineStr" s="12">
        <is>
          <t>Confectionner la béchamel selon la recette de base (GRO_CDC_200A), en réduisant le lait de 2,5 L. Ajouter la crème fraîche en liaison terminale, hors du feu. Émulsionner au mixeur.</t>
        </is>
      </c>
      <c r="C14"/>
      <c r="D14"/>
      <c r="E14" t="s" s="8"/>
    </row>
    <row r="15">
      <c r="A15"/>
      <c r="B15" t="s">
        <v>35</v>
      </c>
      <c r="C15" s="10">
        <f>B2*0.75</f>
        <v>15</v>
      </c>
      <c r="D15" t="s">
        <v>11</v>
      </c>
      <c r="E15" t="s" s="8"/>
    </row>
    <row r="16">
      <c r="A16"/>
      <c r="B16" t="s">
        <v>36</v>
      </c>
      <c r="C16" s="10">
        <f>B2*0.0003</f>
        <v>0.006</v>
      </c>
      <c r="D16" t="s">
        <v>8</v>
      </c>
      <c r="E16" t="s" s="8"/>
    </row>
    <row r="17">
      <c r="A17"/>
      <c r="B17" t="s">
        <v>37</v>
      </c>
      <c r="C17" s="10">
        <f>B2*0.065</f>
        <v>1.3</v>
      </c>
      <c r="D17" t="s">
        <v>8</v>
      </c>
      <c r="E17" t="s" s="8"/>
    </row>
    <row r="18">
      <c r="A18"/>
      <c r="B18" t="s">
        <v>38</v>
      </c>
      <c r="C18" s="10">
        <f>B2*0.065</f>
        <v>1.3</v>
      </c>
      <c r="D18" t="s">
        <v>8</v>
      </c>
      <c r="E18" t="s" s="8"/>
    </row>
    <row r="19">
      <c r="A19"/>
      <c r="B19" t="s">
        <v>19</v>
      </c>
      <c r="C19" s="10">
        <f>B2*0.01</f>
        <v>0.2</v>
      </c>
      <c r="D19" t="s">
        <v>8</v>
      </c>
      <c r="E19" t="s" s="8"/>
    </row>
    <row r="20">
      <c r="A20"/>
      <c r="B20" t="s">
        <v>39</v>
      </c>
      <c r="C20" s="10">
        <f>B2*0.0006</f>
        <v>0.012</v>
      </c>
      <c r="D20" t="s">
        <v>8</v>
      </c>
      <c r="E20" t="s" s="8"/>
    </row>
    <row r="21">
      <c r="A21"/>
      <c r="B21" t="s">
        <v>40</v>
      </c>
      <c r="C21" s="10">
        <f>B2*0.25</f>
        <v>5</v>
      </c>
      <c r="D21" t="s">
        <v>11</v>
      </c>
      <c r="E21" t="s" s="8"/>
    </row>
    <row r="22">
      <c r="A22" t="s" s="13">
        <v>30</v>
      </c>
      <c r="B22"/>
      <c r="C22"/>
      <c r="D22"/>
      <c r="E22" t="s" s="8"/>
    </row>
  </sheetData>
  <sheetProtection sheet="1" formatRows="0" formatColumns="0"/>
  <mergeCells count="4">
    <mergeCell ref="A1:D1"/>
    <mergeCell ref="A4:D4"/>
    <mergeCell ref="B14:D14"/>
    <mergeCell ref="A22:D2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32</v>
      </c>
      <c r="B2" s="14">
        <v>3</v>
      </c>
      <c r="C2" t="s">
        <v>11</v>
      </c>
      <c r="D2" t="s" s="7">
        <v>42</v>
      </c>
      <c r="E2" t="s" s="8"/>
    </row>
    <row r="3">
      <c r="A3"/>
      <c r="B3"/>
      <c r="C3"/>
      <c r="D3"/>
      <c r="E3" t="s" s="8"/>
    </row>
    <row r="4">
      <c r="A4" t="s" s="9">
        <v>43</v>
      </c>
      <c r="B4"/>
      <c r="C4"/>
      <c r="D4"/>
      <c r="E4" t="s" s="8"/>
    </row>
    <row r="5">
      <c r="A5" t="s" s="4">
        <v>6</v>
      </c>
      <c r="B5"/>
      <c r="C5"/>
      <c r="D5"/>
      <c r="E5" t="s" s="8"/>
    </row>
    <row r="6">
      <c r="A6"/>
      <c r="B6" t="s">
        <v>44</v>
      </c>
      <c r="C6" s="10">
        <f>B2*0.4588235294</f>
        <v>1.376471</v>
      </c>
      <c r="D6" t="s">
        <v>8</v>
      </c>
      <c r="E6" t="s" s="8"/>
    </row>
    <row r="7">
      <c r="A7"/>
      <c r="B7" t="s">
        <v>45</v>
      </c>
      <c r="C7" s="10">
        <f>B2*0.7058823529</f>
        <v>2.117647</v>
      </c>
      <c r="D7" t="s">
        <v>11</v>
      </c>
      <c r="E7" t="s" s="8"/>
    </row>
    <row r="8">
      <c r="A8"/>
      <c r="B8" t="s">
        <v>46</v>
      </c>
      <c r="C8" s="10">
        <f>B2*0.1764705882</f>
        <v>0.529412</v>
      </c>
      <c r="D8" t="s">
        <v>8</v>
      </c>
      <c r="E8" t="s" s="8"/>
    </row>
    <row r="9">
      <c r="A9"/>
      <c r="B9" t="s">
        <v>37</v>
      </c>
      <c r="C9" s="10">
        <f>B2*0.0235294118</f>
        <v>0.070588</v>
      </c>
      <c r="D9" t="s">
        <v>8</v>
      </c>
      <c r="E9" t="s" s="8"/>
    </row>
    <row r="10">
      <c r="A10"/>
      <c r="B10" t="s">
        <v>47</v>
      </c>
      <c r="C10" s="10">
        <f>B2*0.0588235294</f>
        <v>0.176471</v>
      </c>
      <c r="D10" t="s">
        <v>8</v>
      </c>
      <c r="E10" t="s" s="8"/>
    </row>
    <row r="11">
      <c r="A11"/>
      <c r="B11" t="s">
        <v>48</v>
      </c>
      <c r="C11" s="10">
        <f>B2*0.0017647059</f>
        <v>0.005294</v>
      </c>
      <c r="D11" t="s">
        <v>8</v>
      </c>
      <c r="E11" t="s" s="8"/>
    </row>
    <row r="12">
      <c r="A12"/>
      <c r="B12" t="s">
        <v>13</v>
      </c>
      <c r="C12" s="10">
        <f>B2*0.0235294118</f>
        <v>0.070588</v>
      </c>
      <c r="D12" t="s">
        <v>8</v>
      </c>
      <c r="E12" t="s" s="8"/>
    </row>
    <row r="13">
      <c r="A13"/>
      <c r="B13" t="s">
        <v>49</v>
      </c>
      <c r="C13" s="10">
        <f>B2*0.0117647059</f>
        <v>0.035294</v>
      </c>
      <c r="D13" t="s">
        <v>8</v>
      </c>
      <c r="E13" t="s" s="8"/>
    </row>
    <row r="14">
      <c r="A14"/>
      <c r="B14" t="s">
        <v>19</v>
      </c>
      <c r="C14" s="10">
        <f>B2*0.0035294118</f>
        <v>0.010588</v>
      </c>
      <c r="D14" t="s">
        <v>8</v>
      </c>
      <c r="E14" t="s" s="8"/>
    </row>
    <row r="15">
      <c r="A15"/>
      <c r="B15" t="s">
        <v>20</v>
      </c>
      <c r="C15" s="10">
        <f>B2*0.0011764706</f>
        <v>0.003529</v>
      </c>
      <c r="D15" t="s">
        <v>8</v>
      </c>
      <c r="E15" t="s" s="8"/>
    </row>
    <row r="16">
      <c r="A16"/>
      <c r="B16"/>
      <c r="C16"/>
      <c r="D16"/>
      <c r="E16" t="s" s="8"/>
    </row>
    <row r="17">
      <c r="A17" t="s" s="11">
        <v>21</v>
      </c>
      <c r="B17" t="inlineStr" s="12">
        <is>
          <t>Mise en place du poste de travail — Vérifier les D.L.C., peser les denrées, sélectionner le matériel. Désinfecter le matériel et le poste de travail suivant les protocoles.</t>
        </is>
      </c>
      <c r="C17"/>
      <c r="D17"/>
      <c r="E17" t="s" s="8"/>
    </row>
    <row r="18">
      <c r="A18" t="s" s="11">
        <v>22</v>
      </c>
      <c r="B18" t="inlineStr" s="12">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C18"/>
      <c r="D18"/>
      <c r="E18" t="s" s="8"/>
    </row>
    <row r="19">
      <c r="A19"/>
      <c r="B19" t="s">
        <v>45</v>
      </c>
      <c r="C19" s="10">
        <f>B2*0.7058823529</f>
        <v>2.117647</v>
      </c>
      <c r="D19" t="s">
        <v>11</v>
      </c>
      <c r="E19" t="s" s="8"/>
    </row>
    <row r="20">
      <c r="A20"/>
      <c r="B20" t="s">
        <v>44</v>
      </c>
      <c r="C20" s="10">
        <f>B2*0.4588235294</f>
        <v>1.376471</v>
      </c>
      <c r="D20" t="s">
        <v>8</v>
      </c>
      <c r="E20" t="s" s="8"/>
    </row>
    <row r="21">
      <c r="A21" t="s" s="11">
        <v>23</v>
      </c>
      <c r="B21" t="inlineStr" s="12">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C21"/>
      <c r="D21"/>
      <c r="E21" t="s" s="8"/>
    </row>
    <row r="22">
      <c r="A22"/>
      <c r="B22" t="s">
        <v>46</v>
      </c>
      <c r="C22" s="10">
        <f>B2*0.1764705882</f>
        <v>0.529412</v>
      </c>
      <c r="D22" t="s">
        <v>8</v>
      </c>
      <c r="E22" t="s" s="8"/>
    </row>
    <row r="23">
      <c r="A23"/>
      <c r="B23" t="s">
        <v>37</v>
      </c>
      <c r="C23" s="10">
        <f>B2*0.0235294118</f>
        <v>0.070588</v>
      </c>
      <c r="D23" t="s">
        <v>8</v>
      </c>
      <c r="E23" t="s" s="8"/>
    </row>
    <row r="24">
      <c r="A24"/>
      <c r="B24" t="s">
        <v>47</v>
      </c>
      <c r="C24" s="10">
        <f>B2*0.0588235294</f>
        <v>0.176471</v>
      </c>
      <c r="D24" t="s">
        <v>8</v>
      </c>
      <c r="E24" t="s" s="8"/>
    </row>
    <row r="25">
      <c r="A25"/>
      <c r="B25" t="s">
        <v>48</v>
      </c>
      <c r="C25" s="10">
        <f>B2*0.0017647059</f>
        <v>0.005294</v>
      </c>
      <c r="D25" t="s">
        <v>8</v>
      </c>
      <c r="E25" t="s" s="8"/>
    </row>
    <row r="26">
      <c r="A26"/>
      <c r="B26" t="s">
        <v>13</v>
      </c>
      <c r="C26" s="10">
        <f>B2*0.0235294118</f>
        <v>0.070588</v>
      </c>
      <c r="D26" t="s">
        <v>8</v>
      </c>
      <c r="E26" t="s" s="8"/>
    </row>
    <row r="27">
      <c r="A27"/>
      <c r="B27" t="s">
        <v>49</v>
      </c>
      <c r="C27" s="10">
        <f>B2*0.0117647059</f>
        <v>0.035294</v>
      </c>
      <c r="D27" t="s">
        <v>8</v>
      </c>
      <c r="E27" t="s" s="8"/>
    </row>
    <row r="28">
      <c r="A28"/>
      <c r="B28" t="s">
        <v>19</v>
      </c>
      <c r="C28" s="10">
        <f>B2*0.0035294118</f>
        <v>0.010588</v>
      </c>
      <c r="D28" t="s">
        <v>8</v>
      </c>
      <c r="E28" t="s" s="8"/>
    </row>
    <row r="29">
      <c r="A29"/>
      <c r="B29" t="s">
        <v>20</v>
      </c>
      <c r="C29" s="10">
        <f>B2*0.0011764706</f>
        <v>0.003529</v>
      </c>
      <c r="D29" t="s">
        <v>8</v>
      </c>
      <c r="E29" t="s" s="8"/>
    </row>
    <row r="30">
      <c r="A30" t="s" s="11">
        <v>24</v>
      </c>
      <c r="B30" t="inlineStr" s="12">
        <is>
          <t>Suggestions — Cette sauce tomate de base peut être aromatisée avec du basilic, de l'origan, de la fleur de thym, etc. Monter au beurre. Elle peut être ajoutée à un fond de cuisson ou à une autre sauce.</t>
        </is>
      </c>
      <c r="C30"/>
      <c r="D30"/>
      <c r="E30" t="s" s="8"/>
    </row>
    <row r="31">
      <c r="A31" t="s" s="13">
        <v>30</v>
      </c>
      <c r="B31"/>
      <c r="C31"/>
      <c r="D31"/>
      <c r="E31" t="s" s="8"/>
    </row>
  </sheetData>
  <sheetProtection sheet="1" formatRows="0" formatColumns="0"/>
  <mergeCells count="7">
    <mergeCell ref="A1:D1"/>
    <mergeCell ref="A4:D4"/>
    <mergeCell ref="B17:D17"/>
    <mergeCell ref="B18:D18"/>
    <mergeCell ref="B21:D21"/>
    <mergeCell ref="B30:D30"/>
    <mergeCell ref="A31:D31"/>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50</v>
      </c>
      <c r="B1"/>
      <c r="C1"/>
      <c r="D1"/>
      <c r="E1" t="s" s="3">
        <v>1</v>
      </c>
    </row>
    <row r="2">
      <c r="A2" t="s" s="4">
        <v>32</v>
      </c>
      <c r="B2" s="14">
        <v>1.376471</v>
      </c>
      <c r="C2" t="s">
        <v>8</v>
      </c>
      <c r="D2" t="s" s="7">
        <v>51</v>
      </c>
      <c r="E2" t="s" s="8"/>
    </row>
    <row r="3">
      <c r="A3"/>
      <c r="B3"/>
      <c r="C3"/>
      <c r="D3"/>
      <c r="E3" t="s" s="8"/>
    </row>
    <row r="4">
      <c r="A4" t="s" s="9">
        <v>52</v>
      </c>
      <c r="B4"/>
      <c r="C4"/>
      <c r="D4"/>
      <c r="E4" t="s" s="8"/>
    </row>
    <row r="5">
      <c r="A5" t="s" s="4">
        <v>6</v>
      </c>
      <c r="B5"/>
      <c r="C5"/>
      <c r="D5"/>
      <c r="E5" t="s" s="8"/>
    </row>
    <row r="6">
      <c r="A6"/>
      <c r="B6" t="s">
        <v>53</v>
      </c>
      <c r="C6" s="10">
        <f>B2*0.2222222222</f>
        <v>0.305882</v>
      </c>
      <c r="D6" t="s">
        <v>3</v>
      </c>
      <c r="E6" t="s" s="8"/>
    </row>
    <row r="7">
      <c r="A7"/>
      <c r="B7"/>
      <c r="C7"/>
      <c r="D7"/>
      <c r="E7" t="s" s="8"/>
    </row>
    <row r="8">
      <c r="A8"/>
      <c r="B8" t="inlineStr" s="3">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8"/>
      <c r="D8"/>
      <c r="E8" t="s" s="8"/>
    </row>
    <row r="9">
      <c r="A9" t="s" s="13">
        <v>30</v>
      </c>
      <c r="B9"/>
      <c r="C9"/>
      <c r="D9"/>
      <c r="E9" t="s" s="8"/>
    </row>
  </sheetData>
  <sheetProtection sheet="1" formatRows="0" formatColumns="0"/>
  <mergeCells count="4">
    <mergeCell ref="A1:D1"/>
    <mergeCell ref="A4:D4"/>
    <mergeCell ref="B8:D8"/>
    <mergeCell ref="A9:D9"/>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54</v>
      </c>
      <c r="B1"/>
      <c r="C1"/>
      <c r="D1"/>
      <c r="E1" t="s" s="3">
        <v>1</v>
      </c>
    </row>
    <row r="2">
      <c r="A2" t="s" s="4">
        <v>32</v>
      </c>
      <c r="B2" s="14">
        <v>2.117647</v>
      </c>
      <c r="C2" t="s">
        <v>11</v>
      </c>
      <c r="D2" t="s" s="7">
        <v>55</v>
      </c>
      <c r="E2" t="s" s="8"/>
    </row>
    <row r="3">
      <c r="A3"/>
      <c r="B3"/>
      <c r="C3"/>
      <c r="D3"/>
      <c r="E3" t="s" s="8"/>
    </row>
    <row r="4">
      <c r="A4" t="s" s="9">
        <v>56</v>
      </c>
      <c r="B4"/>
      <c r="C4"/>
      <c r="D4"/>
      <c r="E4" t="s" s="8"/>
    </row>
    <row r="5">
      <c r="A5" t="s" s="4">
        <v>6</v>
      </c>
      <c r="B5"/>
      <c r="C5"/>
      <c r="D5"/>
      <c r="E5" t="s" s="8"/>
    </row>
    <row r="6">
      <c r="A6"/>
      <c r="B6" t="s">
        <v>57</v>
      </c>
      <c r="C6" s="10">
        <f>B2*1</f>
        <v>2.117647</v>
      </c>
      <c r="D6" t="s">
        <v>11</v>
      </c>
      <c r="E6" t="s" s="8"/>
    </row>
    <row r="7">
      <c r="A7"/>
      <c r="B7" t="s">
        <v>58</v>
      </c>
      <c r="C7" s="10">
        <f>B2*0.1333333333</f>
        <v>0.282353</v>
      </c>
      <c r="D7" t="s">
        <v>8</v>
      </c>
      <c r="E7" t="s" s="8"/>
    </row>
    <row r="8">
      <c r="A8"/>
      <c r="B8" t="s">
        <v>59</v>
      </c>
      <c r="C8" s="10">
        <f>B2*0.1333333333</f>
        <v>0.282353</v>
      </c>
      <c r="D8" t="s">
        <v>8</v>
      </c>
      <c r="E8" t="s" s="8"/>
    </row>
    <row r="9">
      <c r="A9"/>
      <c r="B9" t="s">
        <v>60</v>
      </c>
      <c r="C9" s="10">
        <f>B2*0.1333333333</f>
        <v>0.282353</v>
      </c>
      <c r="D9" t="s">
        <v>8</v>
      </c>
      <c r="E9" t="s" s="8"/>
    </row>
    <row r="10">
      <c r="A10"/>
      <c r="B10" t="s">
        <v>61</v>
      </c>
      <c r="C10" s="10">
        <f>B2*0.0133333333</f>
        <v>0.028235</v>
      </c>
      <c r="D10" t="s">
        <v>8</v>
      </c>
      <c r="E10" t="s" s="8"/>
    </row>
    <row r="11">
      <c r="A11"/>
      <c r="B11" t="s">
        <v>12</v>
      </c>
      <c r="C11" s="10">
        <f>B2*0.0133333333</f>
        <v>0.028235</v>
      </c>
      <c r="D11" t="s">
        <v>8</v>
      </c>
      <c r="E11" t="s" s="8"/>
    </row>
    <row r="12">
      <c r="A12"/>
      <c r="B12" t="s">
        <v>62</v>
      </c>
      <c r="C12" s="10">
        <f>B2*0.0266666667</f>
        <v>0.056471</v>
      </c>
      <c r="D12" t="s">
        <v>8</v>
      </c>
      <c r="E12" t="s" s="8"/>
    </row>
    <row r="13">
      <c r="A13"/>
      <c r="B13" t="s">
        <v>63</v>
      </c>
      <c r="C13" s="10">
        <f>B2*0.0106666667</f>
        <v>0.022588</v>
      </c>
      <c r="D13" t="s">
        <v>8</v>
      </c>
      <c r="E13" t="s" s="8"/>
    </row>
    <row r="14">
      <c r="A14"/>
      <c r="B14" t="s">
        <v>64</v>
      </c>
      <c r="C14" s="10">
        <f>B2*0.0001333333</f>
        <v>0.000282</v>
      </c>
      <c r="D14" t="s">
        <v>8</v>
      </c>
      <c r="E14" t="s" s="8"/>
    </row>
    <row r="15">
      <c r="A15"/>
      <c r="B15" t="s">
        <v>20</v>
      </c>
      <c r="C15" s="10">
        <f>B2*0.0001333333</f>
        <v>0.000282</v>
      </c>
      <c r="D15" t="s">
        <v>8</v>
      </c>
      <c r="E15" t="s" s="8"/>
    </row>
    <row r="16">
      <c r="A16"/>
      <c r="B16" t="s">
        <v>19</v>
      </c>
      <c r="C16" s="10">
        <f>B2*0.0001333333</f>
        <v>0.000282</v>
      </c>
      <c r="D16" t="s">
        <v>8</v>
      </c>
      <c r="E16" t="s" s="8"/>
    </row>
    <row r="17">
      <c r="A17"/>
      <c r="B17"/>
      <c r="C17"/>
      <c r="D17"/>
      <c r="E17" t="s" s="8"/>
    </row>
    <row r="18">
      <c r="A18" t="s" s="11">
        <v>21</v>
      </c>
      <c r="B18" t="s" s="12">
        <v>65</v>
      </c>
      <c r="C18"/>
      <c r="D18"/>
      <c r="E18" t="s" s="8"/>
    </row>
    <row r="19">
      <c r="A19"/>
      <c r="B19" t="s" s="3">
        <v>66</v>
      </c>
      <c r="C19"/>
      <c r="D19"/>
      <c r="E19" t="s" s="8"/>
    </row>
    <row r="20">
      <c r="A20" t="s" s="11">
        <v>22</v>
      </c>
      <c r="B20" t="s" s="12">
        <v>67</v>
      </c>
      <c r="C20"/>
      <c r="D20"/>
      <c r="E20" t="s" s="8"/>
    </row>
    <row r="21">
      <c r="A21"/>
      <c r="B21" t="s" s="3">
        <v>68</v>
      </c>
      <c r="C21"/>
      <c r="D21"/>
      <c r="E21" t="s" s="8"/>
    </row>
    <row r="22">
      <c r="A22" t="s" s="11">
        <v>23</v>
      </c>
      <c r="B22" t="s" s="12">
        <v>69</v>
      </c>
      <c r="C22"/>
      <c r="D22"/>
      <c r="E22" t="s" s="8"/>
    </row>
    <row r="23">
      <c r="A23"/>
      <c r="B23" t="s" s="3">
        <v>70</v>
      </c>
      <c r="C23"/>
      <c r="D23"/>
      <c r="E23" t="s" s="8"/>
    </row>
    <row r="24">
      <c r="A24" t="s" s="11">
        <v>24</v>
      </c>
      <c r="B24" t="s" s="12">
        <v>71</v>
      </c>
      <c r="C24"/>
      <c r="D24"/>
      <c r="E24" t="s" s="8"/>
    </row>
    <row r="25">
      <c r="A25"/>
      <c r="B25" t="s" s="3">
        <v>72</v>
      </c>
      <c r="C25"/>
      <c r="D25"/>
      <c r="E25" t="s" s="8"/>
    </row>
    <row r="26">
      <c r="A26" t="s" s="11">
        <v>25</v>
      </c>
      <c r="B26" t="s" s="12">
        <v>73</v>
      </c>
      <c r="C26"/>
      <c r="D26"/>
      <c r="E26" t="s" s="8"/>
    </row>
    <row r="27">
      <c r="A27"/>
      <c r="B27" t="s" s="3">
        <v>74</v>
      </c>
      <c r="C27"/>
      <c r="D27"/>
      <c r="E27" t="s" s="8"/>
    </row>
    <row r="28">
      <c r="A28" t="s" s="11">
        <v>26</v>
      </c>
      <c r="B28" t="s" s="12">
        <v>75</v>
      </c>
      <c r="C28"/>
      <c r="D28"/>
      <c r="E28" t="s" s="8"/>
    </row>
    <row r="29">
      <c r="A29" t="s" s="13">
        <v>30</v>
      </c>
      <c r="B29"/>
      <c r="C29"/>
      <c r="D29"/>
      <c r="E29" t="s" s="8"/>
    </row>
  </sheetData>
  <sheetProtection sheet="1" formatRows="0" formatColumns="0"/>
  <mergeCells count="14">
    <mergeCell ref="A1:D1"/>
    <mergeCell ref="A4:D4"/>
    <mergeCell ref="B18:D18"/>
    <mergeCell ref="B19:D19"/>
    <mergeCell ref="B20:D20"/>
    <mergeCell ref="B21:D21"/>
    <mergeCell ref="B22:D22"/>
    <mergeCell ref="B23:D23"/>
    <mergeCell ref="B24:D24"/>
    <mergeCell ref="B25:D25"/>
    <mergeCell ref="B26:D26"/>
    <mergeCell ref="B27:D27"/>
    <mergeCell ref="B28:D28"/>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2026-09-20T22:08:53Z</dcterms:created>
  <dc:title>LASAGNES AL FORNO — SAUCE TOMAT</dc:title>
  <dc:subject/>
  <dc:creator>CUIS.web</dc:creator>
  <cp:lastModifiedBy/>
  <cp:keywords/>
  <dc:description>Export automatique — moteur récursif d'origine : Bernard Vandendaele</dc:description>
  <cp:category/>
  <dc:language>en-US</dc:language>
  <dcterms:modified xsi:type="dcterms:W3CDTF">2026-09-20T22:08:53Z</dcterms:modified>
  <cp:revision>1</cp:revision>
</cp:coreProperties>
</file>