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<sst xmlns="http://schemas.openxmlformats.org/spreadsheetml/2006/main" count="125" uniqueCount="125">
  <si>
    <t>Fiche technique</t>
  </si>
  <si>
    <t>Nom</t>
  </si>
  <si>
    <t>JOUE DE BŒUF EN DAUBE PROVENÇALE</t>
  </si>
  <si>
    <t>Code</t>
  </si>
  <si>
    <t>GRO_CDC_139</t>
  </si>
  <si>
    <t>Classe</t>
  </si>
  <si>
    <t>Viandes collectivité (GRO.VIANDES)</t>
  </si>
  <si>
    <t>Statut</t>
  </si>
  <si>
    <t>publie</t>
  </si>
  <si>
    <t>Verrouillée</t>
  </si>
  <si>
    <t>Non</t>
  </si>
  <si>
    <t>Source bibliographique</t>
  </si>
  <si>
    <t>La Cuisine de Collectivité (BPI.CDC)</t>
  </si>
  <si>
    <t>Provenance</t>
  </si>
  <si>
    <t>Quantité de référence</t>
  </si>
  <si>
    <t>100 pc</t>
  </si>
  <si>
    <t>Coût de revient H.T. (qt de référence)</t>
  </si>
  <si>
    <t>Coût unitaire H.T.</t>
  </si>
  <si>
    <t>Quantité demandée pour cet export</t>
  </si>
  <si>
    <t>Coût de revient total H.T. pour cette quantité</t>
  </si>
  <si>
    <t>Export généré le</t>
  </si>
  <si>
    <t>03/10/2026 21:28</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</si>
  <si>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</si>
  <si>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</si>
  <si>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</si>
  <si>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</si>
  <si>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</si>
  <si>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</si>
  <si>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</si>
  <si>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</si>
  <si>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</si>
  <si>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</si>
  <si>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EAU</t>
  </si>
  <si>
    <t>Eau (robinet - moy. France 2026)</t>
  </si>
  <si>
    <t>Matières premières</t>
  </si>
  <si>
    <t>lt</t>
  </si>
  <si>
    <t>VIN-BLANC-CUI</t>
  </si>
  <si>
    <t>Vin blanc sec de cuisson</t>
  </si>
  <si>
    <t>Vins et bières de cuisson</t>
  </si>
  <si>
    <t>CONC-TOMATE</t>
  </si>
  <si>
    <t>Concentré de tomate double</t>
  </si>
  <si>
    <t>Concentrés et purées cuisines</t>
  </si>
  <si>
    <t>EPI-POIVRE-NOIR</t>
  </si>
  <si>
    <t>Poivre noir moulu</t>
  </si>
  <si>
    <t>Épices en poudre et graines</t>
  </si>
  <si>
    <t>kg</t>
  </si>
  <si>
    <t>MEL-HERBES-PRO</t>
  </si>
  <si>
    <t>Herbes de Provence</t>
  </si>
  <si>
    <t>Mélanges et épices composées</t>
  </si>
  <si>
    <t>OLIVE-VERTE-DENO</t>
  </si>
  <si>
    <t>Olives vertes denoyautees boite 3/1</t>
  </si>
  <si>
    <t>Conserves légumes et poissons</t>
  </si>
  <si>
    <t>u</t>
  </si>
  <si>
    <t>FAR-T55</t>
  </si>
  <si>
    <t>Farine de blé T55</t>
  </si>
  <si>
    <t>Farines de blé</t>
  </si>
  <si>
    <t>KNORR-FBLIE-STD</t>
  </si>
  <si>
    <t>Fonds Brun Lié (Knorr Professional)</t>
  </si>
  <si>
    <t>Fonds déshydratés et poudres</t>
  </si>
  <si>
    <t>RNM6520160</t>
  </si>
  <si>
    <t>PERSIL simple France botte</t>
  </si>
  <si>
    <t>Légumes</t>
  </si>
  <si>
    <t>bte</t>
  </si>
  <si>
    <t>SEL-FIN</t>
  </si>
  <si>
    <t>Sel fin de cuisine</t>
  </si>
  <si>
    <t>Sels et condiments de base</t>
  </si>
  <si>
    <t>DAREGAL-AIL-CP</t>
  </si>
  <si>
    <t>Ail coupé surgelé (Daregal 250gr)</t>
  </si>
  <si>
    <t>Légumes surgelés</t>
  </si>
  <si>
    <t>RNMS00751</t>
  </si>
  <si>
    <t>Carottes en rondelles surgelées</t>
  </si>
  <si>
    <t>RNMS00780</t>
  </si>
  <si>
    <t>Oignons émincés surgelés</t>
  </si>
  <si>
    <t>BOEUF-JOUE</t>
  </si>
  <si>
    <t>Joues de bœuf</t>
  </si>
  <si>
    <t>Bœuf</t>
  </si>
  <si>
    <t>Total</t>
  </si>
  <si>
    <t>Niveau</t>
  </si>
  <si>
    <t>Composant</t>
  </si>
  <si>
    <t>Type</t>
  </si>
  <si>
    <t>Quantité (pour 100 pc)</t>
  </si>
  <si>
    <t>recette</t>
  </si>
  <si>
    <t>Viandes collectivité</t>
  </si>
  <si>
    <t xml:space="preserve">    ↳ Joues de bœuf</t>
  </si>
  <si>
    <t>matiere</t>
  </si>
  <si>
    <t xml:space="preserve">    ↳ Carottes en rondelles surgelées</t>
  </si>
  <si>
    <t xml:space="preserve">    ↳ Olives vertes denoyautees boite 3/1</t>
  </si>
  <si>
    <t xml:space="preserve">    ↳ Oignons émincés surgelés</t>
  </si>
  <si>
    <t xml:space="preserve">    ↳ PERSIL PLAT (KG)</t>
  </si>
  <si>
    <t>Conversions diverses</t>
  </si>
  <si>
    <t xml:space="preserve">        ↳ PERSIL simple France botte</t>
  </si>
  <si>
    <t xml:space="preserve">    ↳ Ail coupé surgelé (Daregal 250gr)</t>
  </si>
  <si>
    <t xml:space="preserve">    ↳ Farine de blé T55</t>
  </si>
  <si>
    <t xml:space="preserve">    ↳ Concentré de tomate — boîte 4/4 (collectivité)</t>
  </si>
  <si>
    <t>Préparations de base collectivité</t>
  </si>
  <si>
    <t xml:space="preserve">        ↳ Concentré de tomate double</t>
  </si>
  <si>
    <t xml:space="preserve">    ↳ Herbes de Provence</t>
  </si>
  <si>
    <t xml:space="preserve">    ↳ Vin blanc sec de cuisson</t>
  </si>
  <si>
    <t xml:space="preserve">    ↳ Fond brun de veau reconstitue (collectivite)</t>
  </si>
  <si>
    <t xml:space="preserve">        ↳ Eau (robinet - moy. France 2026)</t>
  </si>
  <si>
    <t xml:space="preserve">        ↳ Fonds Brun Lié (Knorr Professional)</t>
  </si>
  <si>
    <t xml:space="preserve">    ↳ Sel fin de cuisine</t>
  </si>
  <si>
    <t xml:space="preserve">    ↳ Poivre noir moulu</t>
  </si>
  <si>
    <t>Recette</t>
  </si>
  <si>
    <t>#</t>
  </si>
  <si>
    <t>Verbe</t>
  </si>
  <si>
    <t>Étape</t>
  </si>
  <si>
    <t>Précision technique</t>
  </si>
  <si>
    <t>Durée</t>
  </si>
  <si>
    <t>Concentré de tomate — boîte 4/4 (collectivité)</t>
  </si>
  <si>
    <t>Fond brun de veau reconstitue (collectivite)</t>
  </si>
  <si>
    <t>DISSOUDRE</t>
  </si>
  <si>
    <t>Délayer la poudre dans l'eau froide en fouettant, puis porter à ébullition en remuant régulièrement.</t>
  </si>
  <si>
    <t>Fiche technique — JOUE DE BŒUF EN DAUBE PROVENÇALE</t>
  </si>
  <si>
    <t>JOUE DE BŒUF EN DAUBE PROVENÇALE  GRO_CDC_139</t>
  </si>
  <si>
    <t>1.</t>
  </si>
  <si>
    <t>2.</t>
  </si>
  <si>
    <t xml:space="preserve">    Concentré de tomate — boîte 4/4 (collectivité)</t>
  </si>
  <si>
    <t xml:space="preserve">    Fond brun de veau reconstitue (collectivite)</t>
  </si>
  <si>
    <t xml:space="preserve">    PERSIL PLAT (KG) (conv.)</t>
  </si>
  <si>
    <t>3.</t>
  </si>
  <si>
    <t>4.</t>
  </si>
  <si>
    <t>5.</t>
  </si>
  <si>
    <t>↳ Concentré de tomate — boîte 4/4 (collectivité)  GRO-CONC-TOMATE</t>
  </si>
  <si>
    <t>↳ Fond brun de veau reconstitue (collectivite)  GRO-FOND-VEAU</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</si>
</sst>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9">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251.1273925</v>
      </c>
    </row>
    <row r="12">
      <c r="A12" t="s" s="3">
        <v>17</v>
      </c>
      <c r="B12" s="4">
        <v>2.511273925</v>
      </c>
    </row>
    <row r="13">
      <c r="A13"/>
      <c r="B13"/>
    </row>
    <row r="14">
      <c r="A14" t="s" s="5">
        <v>18</v>
      </c>
      <c r="B14" t="s" s="5">
        <v>15</v>
      </c>
    </row>
    <row r="15">
      <c r="A15" t="s" s="5">
        <v>19</v>
      </c>
      <c r="B15" s="6">
        <v>251.1273925</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1"/>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100</v>
      </c>
      <c r="C3" t="s" s="10">
        <v>25</v>
      </c>
      <c r="D3"/>
      <c r="E3"/>
      <c r="F3"/>
    </row>
    <row r="4">
      <c r="A4" t="s">
        <v>26</v>
      </c>
      <c r="B4" s="11">
        <f>$B$2*B3</f>
        <v>100</v>
      </c>
      <c r="C4" t="str">
        <f>C3</f>
        <v>pc</v>
      </c>
      <c r="D4"/>
      <c r="E4"/>
      <c r="F4"/>
    </row>
    <row r="5">
      <c r="A5"/>
      <c r="B5"/>
      <c r="C5"/>
      <c r="D5"/>
      <c r="E5"/>
      <c r="F5"/>
    </row>
    <row r="6">
      <c r="A6" t="s" s="2">
        <v>3</v>
      </c>
      <c r="B6" t="s" s="2">
        <v>27</v>
      </c>
      <c r="C6" t="s" s="2">
        <v>5</v>
      </c>
      <c r="D6" t="s" s="2">
        <v>28</v>
      </c>
      <c r="E6" t="s" s="2">
        <v>29</v>
      </c>
      <c r="F6" t="s" s="2">
        <v>30</v>
      </c>
      <c r="G6" t="s" s="2">
        <v>31</v>
      </c>
    </row>
    <row r="7">
      <c r="A7" t="s">
        <v>32</v>
      </c>
      <c r="B7" t="s">
        <v>33</v>
      </c>
      <c r="C7" t="s">
        <v>34</v>
      </c>
      <c r="D7" s="9">
        <v>4.875</v>
      </c>
      <c r="E7" s="11">
        <f>D7*$B$2</f>
        <v>4.875</v>
      </c>
      <c r="F7" t="s">
        <v>35</v>
      </c>
      <c r="G7" s="4">
        <f>E7*0.0043</f>
        <v>0.020963</v>
      </c>
    </row>
    <row r="8">
      <c r="A8" t="s">
        <v>36</v>
      </c>
      <c r="B8" t="s">
        <v>37</v>
      </c>
      <c r="C8" t="s">
        <v>38</v>
      </c>
      <c r="D8" s="9">
        <v>6</v>
      </c>
      <c r="E8" s="11">
        <f>D8*$B$2</f>
        <v>6</v>
      </c>
      <c r="F8" t="s">
        <v>35</v>
      </c>
      <c r="G8" s="4">
        <f>E8*2.8</f>
        <v>16.8</v>
      </c>
    </row>
    <row r="9">
      <c r="A9" t="s">
        <v>39</v>
      </c>
      <c r="B9" t="s">
        <v>40</v>
      </c>
      <c r="C9" t="s">
        <v>41</v>
      </c>
      <c r="D9" s="9">
        <v>1</v>
      </c>
      <c r="E9" s="11">
        <f>D9*$B$2</f>
        <v>1</v>
      </c>
      <c r="F9" t="s">
        <v>25</v>
      </c>
      <c r="G9" s="4">
        <f>E9*12.6</f>
        <v>12.6</v>
      </c>
    </row>
    <row r="10">
      <c r="A10" t="s">
        <v>42</v>
      </c>
      <c r="B10" t="s">
        <v>43</v>
      </c>
      <c r="C10" t="s">
        <v>44</v>
      </c>
      <c r="D10" s="9">
        <v>0.015</v>
      </c>
      <c r="E10" s="11">
        <f>D10*$B$2</f>
        <v>0.015</v>
      </c>
      <c r="F10" t="s">
        <v>45</v>
      </c>
      <c r="G10" s="4">
        <f>E10*12.5</f>
        <v>0.1875</v>
      </c>
    </row>
    <row r="11">
      <c r="A11" t="s">
        <v>46</v>
      </c>
      <c r="B11" t="s">
        <v>47</v>
      </c>
      <c r="C11" t="s">
        <v>48</v>
      </c>
      <c r="D11" s="9">
        <v>0.03</v>
      </c>
      <c r="E11" s="11">
        <f>D11*$B$2</f>
        <v>0.03</v>
      </c>
      <c r="F11" t="s">
        <v>45</v>
      </c>
      <c r="G11" s="4">
        <f>E11*9.5</f>
        <v>0.285</v>
      </c>
    </row>
    <row r="12">
      <c r="A12" t="s">
        <v>49</v>
      </c>
      <c r="B12" t="s">
        <v>50</v>
      </c>
      <c r="C12" t="s">
        <v>51</v>
      </c>
      <c r="D12" s="9">
        <v>1</v>
      </c>
      <c r="E12" s="11">
        <f>D12*$B$2</f>
        <v>1</v>
      </c>
      <c r="F12" t="s">
        <v>52</v>
      </c>
      <c r="G12" s="4">
        <f>E12*8.5</f>
        <v>8.5</v>
      </c>
    </row>
    <row r="13">
      <c r="A13" t="s">
        <v>53</v>
      </c>
      <c r="B13" t="s">
        <v>54</v>
      </c>
      <c r="C13" t="s">
        <v>55</v>
      </c>
      <c r="D13" s="9">
        <v>0.2</v>
      </c>
      <c r="E13" s="11">
        <f>D13*$B$2</f>
        <v>0.2</v>
      </c>
      <c r="F13" t="s">
        <v>45</v>
      </c>
      <c r="G13" s="4">
        <f>E13*0.56</f>
        <v>0.112</v>
      </c>
    </row>
    <row r="14">
      <c r="A14" t="s">
        <v>56</v>
      </c>
      <c r="B14" t="s">
        <v>57</v>
      </c>
      <c r="C14" t="s">
        <v>58</v>
      </c>
      <c r="D14" s="9">
        <v>0.125</v>
      </c>
      <c r="E14" s="11">
        <f>D14*$B$2</f>
        <v>0.125</v>
      </c>
      <c r="F14" t="s">
        <v>45</v>
      </c>
      <c r="G14" s="4">
        <f>E14*19.69</f>
        <v>2.46125</v>
      </c>
    </row>
    <row r="15">
      <c r="A15" t="s">
        <v>59</v>
      </c>
      <c r="B15" t="s">
        <v>60</v>
      </c>
      <c r="C15" t="s">
        <v>61</v>
      </c>
      <c r="D15" s="9">
        <v>3</v>
      </c>
      <c r="E15" s="11">
        <f>D15*$B$2</f>
        <v>3</v>
      </c>
      <c r="F15" t="s">
        <v>62</v>
      </c>
      <c r="G15" s="4">
        <f>E15*0.45</f>
        <v>1.35</v>
      </c>
    </row>
    <row r="16">
      <c r="A16" t="s">
        <v>63</v>
      </c>
      <c r="B16" t="s">
        <v>64</v>
      </c>
      <c r="C16" t="s">
        <v>65</v>
      </c>
      <c r="D16" s="9">
        <v>0.12</v>
      </c>
      <c r="E16" s="11">
        <f>D16*$B$2</f>
        <v>0.12</v>
      </c>
      <c r="F16" t="s">
        <v>45</v>
      </c>
      <c r="G16" s="4">
        <f>E16*0.35</f>
        <v>0.042</v>
      </c>
    </row>
    <row r="17">
      <c r="A17" t="s">
        <v>66</v>
      </c>
      <c r="B17" t="s">
        <v>67</v>
      </c>
      <c r="C17" t="s">
        <v>68</v>
      </c>
      <c r="D17" s="9">
        <v>0.2</v>
      </c>
      <c r="E17" s="11">
        <f>D17*$B$2</f>
        <v>0.2</v>
      </c>
      <c r="F17" t="s">
        <v>45</v>
      </c>
      <c r="G17" s="4">
        <f>E17*18.9434</f>
        <v>3.78868</v>
      </c>
    </row>
    <row r="18">
      <c r="A18" t="s">
        <v>69</v>
      </c>
      <c r="B18" t="s">
        <v>70</v>
      </c>
      <c r="C18" t="s">
        <v>68</v>
      </c>
      <c r="D18" s="9">
        <v>1.5</v>
      </c>
      <c r="E18" s="11">
        <f>D18*$B$2</f>
        <v>1.5</v>
      </c>
      <c r="F18" t="s">
        <v>45</v>
      </c>
      <c r="G18" s="4">
        <f>E18*2.17</f>
        <v>3.255</v>
      </c>
    </row>
    <row r="19">
      <c r="A19" t="s">
        <v>71</v>
      </c>
      <c r="B19" t="s">
        <v>72</v>
      </c>
      <c r="C19" t="s">
        <v>68</v>
      </c>
      <c r="D19" s="9">
        <v>2.5</v>
      </c>
      <c r="E19" s="11">
        <f>D19*$B$2</f>
        <v>2.5</v>
      </c>
      <c r="F19" t="s">
        <v>45</v>
      </c>
      <c r="G19" s="4">
        <f>E19*3.89</f>
        <v>9.725</v>
      </c>
    </row>
    <row r="20">
      <c r="A20" t="s">
        <v>73</v>
      </c>
      <c r="B20" t="s">
        <v>74</v>
      </c>
      <c r="C20" t="s">
        <v>75</v>
      </c>
      <c r="D20" s="9">
        <v>16</v>
      </c>
      <c r="E20" s="11">
        <f>D20*$B$2</f>
        <v>16</v>
      </c>
      <c r="F20" t="s">
        <v>45</v>
      </c>
      <c r="G20" s="4">
        <f>E20*12</f>
        <v>192</v>
      </c>
    </row>
    <row r="21">
      <c r="A21"/>
      <c r="B21"/>
      <c r="C21"/>
      <c r="D21"/>
      <c r="E21"/>
      <c r="F21" t="s" s="3">
        <v>76</v>
      </c>
      <c r="G21" s="12">
        <f>SUM(G7:G20)</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9"/>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77</v>
      </c>
      <c r="B1" t="s" s="2">
        <v>78</v>
      </c>
      <c r="C1" t="s" s="2">
        <v>79</v>
      </c>
      <c r="D1" t="s" s="2">
        <v>80</v>
      </c>
      <c r="E1" t="s" s="2">
        <v>30</v>
      </c>
      <c r="F1" t="s" s="2">
        <v>5</v>
      </c>
    </row>
    <row r="2">
      <c r="A2">
        <v>0</v>
      </c>
      <c r="B2" t="s">
        <v>2</v>
      </c>
      <c r="C2" t="s">
        <v>81</v>
      </c>
      <c r="D2" s="11">
        <v>100</v>
      </c>
      <c r="E2" t="s">
        <v>25</v>
      </c>
      <c r="F2" t="s">
        <v>82</v>
      </c>
    </row>
    <row r="3">
      <c r="A3">
        <v>1</v>
      </c>
      <c r="B3" t="s">
        <v>83</v>
      </c>
      <c r="C3" t="s">
        <v>84</v>
      </c>
      <c r="D3" s="11">
        <v>16</v>
      </c>
      <c r="E3" t="s">
        <v>45</v>
      </c>
      <c r="F3" t="s">
        <v>75</v>
      </c>
    </row>
    <row r="4">
      <c r="A4">
        <v>1</v>
      </c>
      <c r="B4" t="s">
        <v>85</v>
      </c>
      <c r="C4" t="s">
        <v>84</v>
      </c>
      <c r="D4" s="11">
        <v>1.5</v>
      </c>
      <c r="E4" t="s">
        <v>45</v>
      </c>
      <c r="F4" t="s">
        <v>68</v>
      </c>
    </row>
    <row r="5">
      <c r="A5">
        <v>1</v>
      </c>
      <c r="B5" t="s">
        <v>86</v>
      </c>
      <c r="C5" t="s">
        <v>84</v>
      </c>
      <c r="D5" s="11">
        <v>1</v>
      </c>
      <c r="E5" t="s">
        <v>52</v>
      </c>
      <c r="F5" t="s">
        <v>51</v>
      </c>
    </row>
    <row r="6">
      <c r="A6">
        <v>1</v>
      </c>
      <c r="B6" t="s">
        <v>87</v>
      </c>
      <c r="C6" t="s">
        <v>84</v>
      </c>
      <c r="D6" s="11">
        <v>2.5</v>
      </c>
      <c r="E6" t="s">
        <v>45</v>
      </c>
      <c r="F6" t="s">
        <v>68</v>
      </c>
    </row>
    <row r="7">
      <c r="A7">
        <v>1</v>
      </c>
      <c r="B7" t="s">
        <v>88</v>
      </c>
      <c r="C7" t="s">
        <v>81</v>
      </c>
      <c r="D7" s="11">
        <v>0.3</v>
      </c>
      <c r="E7" t="s">
        <v>45</v>
      </c>
      <c r="F7" t="s">
        <v>89</v>
      </c>
    </row>
    <row r="8">
      <c r="A8">
        <v>2</v>
      </c>
      <c r="B8" t="s">
        <v>90</v>
      </c>
      <c r="C8" t="s">
        <v>84</v>
      </c>
      <c r="D8" s="11">
        <v>3</v>
      </c>
      <c r="E8" t="s">
        <v>62</v>
      </c>
      <c r="F8" t="s">
        <v>61</v>
      </c>
    </row>
    <row r="9">
      <c r="A9">
        <v>1</v>
      </c>
      <c r="B9" t="s">
        <v>91</v>
      </c>
      <c r="C9" t="s">
        <v>84</v>
      </c>
      <c r="D9" s="11">
        <v>0.2</v>
      </c>
      <c r="E9" t="s">
        <v>45</v>
      </c>
      <c r="F9" t="s">
        <v>68</v>
      </c>
    </row>
    <row r="10">
      <c r="A10">
        <v>1</v>
      </c>
      <c r="B10" t="s">
        <v>92</v>
      </c>
      <c r="C10" t="s">
        <v>84</v>
      </c>
      <c r="D10" s="11">
        <v>0.2</v>
      </c>
      <c r="E10" t="s">
        <v>45</v>
      </c>
      <c r="F10" t="s">
        <v>55</v>
      </c>
    </row>
    <row r="11">
      <c r="A11">
        <v>1</v>
      </c>
      <c r="B11" t="s">
        <v>93</v>
      </c>
      <c r="C11" t="s">
        <v>81</v>
      </c>
      <c r="D11" s="11">
        <v>0.88</v>
      </c>
      <c r="E11" t="s">
        <v>45</v>
      </c>
      <c r="F11" t="s">
        <v>94</v>
      </c>
    </row>
    <row r="12">
      <c r="A12">
        <v>2</v>
      </c>
      <c r="B12" t="s">
        <v>95</v>
      </c>
      <c r="C12" t="s">
        <v>84</v>
      </c>
      <c r="D12" s="11">
        <v>1</v>
      </c>
      <c r="E12" t="s">
        <v>25</v>
      </c>
      <c r="F12" t="s">
        <v>41</v>
      </c>
    </row>
    <row r="13">
      <c r="A13">
        <v>1</v>
      </c>
      <c r="B13" t="s">
        <v>96</v>
      </c>
      <c r="C13" t="s">
        <v>84</v>
      </c>
      <c r="D13" s="11">
        <v>0.03</v>
      </c>
      <c r="E13" t="s">
        <v>45</v>
      </c>
      <c r="F13" t="s">
        <v>48</v>
      </c>
    </row>
    <row r="14">
      <c r="A14">
        <v>1</v>
      </c>
      <c r="B14" t="s">
        <v>97</v>
      </c>
      <c r="C14" t="s">
        <v>84</v>
      </c>
      <c r="D14" s="11">
        <v>6</v>
      </c>
      <c r="E14" t="s">
        <v>35</v>
      </c>
      <c r="F14" t="s">
        <v>38</v>
      </c>
    </row>
    <row r="15">
      <c r="A15">
        <v>1</v>
      </c>
      <c r="B15" t="s">
        <v>98</v>
      </c>
      <c r="C15" t="s">
        <v>81</v>
      </c>
      <c r="D15" s="11">
        <v>5</v>
      </c>
      <c r="E15" t="s">
        <v>35</v>
      </c>
      <c r="F15" t="s">
        <v>94</v>
      </c>
    </row>
    <row r="16">
      <c r="A16">
        <v>2</v>
      </c>
      <c r="B16" t="s">
        <v>99</v>
      </c>
      <c r="C16" t="s">
        <v>84</v>
      </c>
      <c r="D16" s="11">
        <v>4.875</v>
      </c>
      <c r="E16" t="s">
        <v>35</v>
      </c>
      <c r="F16" t="s">
        <v>34</v>
      </c>
    </row>
    <row r="17">
      <c r="A17">
        <v>2</v>
      </c>
      <c r="B17" t="s">
        <v>100</v>
      </c>
      <c r="C17" t="s">
        <v>84</v>
      </c>
      <c r="D17" s="11">
        <v>0.125</v>
      </c>
      <c r="E17" t="s">
        <v>45</v>
      </c>
      <c r="F17" t="s">
        <v>58</v>
      </c>
    </row>
    <row r="18">
      <c r="A18">
        <v>1</v>
      </c>
      <c r="B18" t="s">
        <v>101</v>
      </c>
      <c r="C18" t="s">
        <v>84</v>
      </c>
      <c r="D18" s="11">
        <v>0.12</v>
      </c>
      <c r="E18" t="s">
        <v>45</v>
      </c>
      <c r="F18" t="s">
        <v>65</v>
      </c>
    </row>
    <row r="19">
      <c r="A19">
        <v>1</v>
      </c>
      <c r="B19" t="s">
        <v>102</v>
      </c>
      <c r="C19" t="s">
        <v>84</v>
      </c>
      <c r="D19" s="11">
        <v>0.015</v>
      </c>
      <c r="E19" t="s">
        <v>45</v>
      </c>
      <c r="F19" t="s">
        <v>44</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103</v>
      </c>
      <c r="B1" t="s" s="2">
        <v>104</v>
      </c>
      <c r="C1" t="s" s="2">
        <v>105</v>
      </c>
      <c r="D1" t="s" s="2">
        <v>106</v>
      </c>
      <c r="E1" t="s" s="2">
        <v>107</v>
      </c>
      <c r="F1" t="s" s="2">
        <v>108</v>
      </c>
    </row>
    <row r="2">
      <c r="A2" t="s">
        <v>2</v>
      </c>
      <c r="B2">
        <v>1</v>
      </c>
      <c r="C2"/>
      <c r="D2" t="inlineStr" s="13">
        <is>
          <t>Mise en place du poste de travail — Vérifiez les DLC, pesez les denrées, sélectionnez le matériel nécessaire. Lavez et désinfectez le matériel et le poste de travail en suivant les protocoles.</t>
        </is>
      </c>
      <c r="E2" t="s" s="13"/>
      <c r="F2"/>
    </row>
    <row r="3">
      <c r="A3" t="s">
        <v>2</v>
      </c>
      <c r="B3">
        <v>2</v>
      </c>
      <c r="C3"/>
      <c r="D3" t="inlineStr" s="13">
        <is>
          <t>Préparations préliminaires — Dans une calotte, à partir de fond déshydraté, réalisez à froid 5 litres de fond brun de veau lié. Diluez au fouet le fond déshydraté dans le volume d'eau nécessaire. Au fouet, dans une calotte, mélangez la farine et le concentré de tomate. Ajoutez le fond de veau brun lié. Déconditionnez les olives suivant la procédure. Égouttez les olives. Réservez les olives au froid en attente d'utilisation. Lavez et désinfectez le persil. Au cutter, hachez le persil. Réservez au froid le persil dans une calotte filmée.</t>
        </is>
      </c>
      <c r="E3" t="s" s="13"/>
      <c r="F3"/>
    </row>
    <row r="4">
      <c r="A4" t="s">
        <v>2</v>
      </c>
      <c r="B4">
        <v>3</v>
      </c>
      <c r="C4"/>
      <c r="D4" t="inlineStr" s="13">
        <is>
          <t>Faire mariner la viande (la veille de la cuisson) — Mettez en alternance et équitablement dans 4 bacs GN 1/1 H 100, tous les éléments de la garniture aromatique, les condiments et les morceaux de viande. Mouillez avec le fond de veau brun lié, tomaté et fariné, ainsi qu'avec le vin blanc. Couvrez les bacs. Étagez les bacs sur l'échelle de four. Indiquez sur un des couvercles la traçabilité des produits et la date de mise en marinade. Stockez l'échelle de four dans la chambre froide.</t>
        </is>
      </c>
      <c r="E4" t="s" s="13"/>
      <c r="F4"/>
    </row>
    <row r="5">
      <c r="A5" t="s">
        <v>2</v>
      </c>
      <c r="B5">
        <v>4</v>
      </c>
      <c r="C5"/>
      <c r="D5" t="inlineStr" s="13">
        <is>
          <t>Cuire la daube (le jour de la cuisson) — Préchauffez le four sur la position chaleur mixte à +170°C. Étagez les bacs sur l'échelle de cuisson. Piquez la sonde de cuisson au cœur d'un morceau de viande. Couvrez les bacs. Enfournez l'échelle de cuisson et cuisez la daube pendant environ 2 heures. Surveillez la cuisson. Veillez à maintenir le niveau du mouillement lors de la cuisson. Atteignez +95/97°C au terme de la cuisson. 10 minutes avant la fin de la cuisson, répartissez les olives dénoyautées dans les 4 bacs GN 1/1. Éventuellement dégraissez et dépouillez la surface des bacs de daube. Contrôlez la cuisson et l'assaisonnement. Respectez la procédure de fin de cuisson. Stockez en armoire chaude et maintenez à +63°C en attente de consommation.</t>
        </is>
      </c>
      <c r="E5" t="s" s="13"/>
      <c r="F5"/>
    </row>
    <row r="6">
      <c r="A6" t="s">
        <v>2</v>
      </c>
      <c r="B6">
        <v>5</v>
      </c>
      <c r="C6"/>
      <c r="D6" t="inlineStr" s="13">
        <is>
          <t>Dresser et servir — Dressez deux morceaux de joue de bœuf par assiette, nappez de sauce. Saupoudrez de persil haché. Accompagnez la daube avec des pommes de terre, des pâtes, des gnocchis, etc. Suggestion du livre : cette méthode, sans faire revenir la viande et en la laissant mariner dans les bacs qui serviront à la cuisson, permet de gagner du temps sans altérer la qualité du plat.</t>
        </is>
      </c>
      <c r="E6" t="s" s="13"/>
      <c r="F6"/>
    </row>
    <row r="7">
      <c r="A7" t="s">
        <v>109</v>
      </c>
      <c r="B7"/>
      <c r="C7"/>
      <c r="D7" t="inlineStr" s="13">
        <is>
          <t>Pivot de conversion : 1 boîte 4/4 de concentré de tomate double = 0,880kg net, convention déjà en place ailleurs dans le corpus (Fiches 136/139). AUCUNE mercuriale ferme trouvée pour le concentré de tomate spécifiquement (contrairement à la boîte 4/4 générique ~850g du référentiel unite_ref) -- valeur a_verifier, à corriger si une fiche technique produit réelle est trouvée. À utiliser pour toute fiche CDC exprimant le concentré de tomate en boîte(s) 4/4.</t>
        </is>
      </c>
      <c r="E7"/>
      <c r="F7"/>
    </row>
    <row r="8">
      <c r="A8" t="s">
        <v>110</v>
      </c>
      <c r="B8">
        <v>1</v>
      </c>
      <c r="C8" t="s">
        <v>111</v>
      </c>
      <c r="D8" t="s" s="13">
        <v>112</v>
      </c>
      <c r="E8" t="s" s="13"/>
      <c r="F8"/>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32"/>
  <cols>
    <col min="1" max="1" width="22" customWidth="1"/>
    <col min="2" max="2" width="52" customWidth="1"/>
    <col min="3" max="3" width="14" customWidth="1"/>
    <col min="4" max="4" width="10" customWidth="1"/>
  </cols>
  <sheetData>
    <row r="1" customHeight="1" ht="24">
      <c r="A1" t="s" s="7">
        <v>113</v>
      </c>
      <c r="B1"/>
      <c r="C1"/>
      <c r="D1"/>
    </row>
    <row r="2">
      <c r="A2" t="str" s="14">
        <f>"GRO_CDC_139 · GRO.VIANDES · référence : "&amp;Besoins!B3&amp;" "&amp;Besoins!C3&amp;" · multiplicateur réglable sur la feuille ""Besoins"""</f>
        <v>GRO_CDC_139 · GRO.VIANDES · référence : 100 pc · multiplicateur réglable sur la feuille </v>
      </c>
      <c r="B2"/>
      <c r="C2"/>
      <c r="D2"/>
    </row>
    <row r="3">
      <c r="A3"/>
      <c r="B3"/>
      <c r="C3"/>
      <c r="D3"/>
    </row>
    <row r="4">
      <c r="A4" t="s" s="15">
        <v>114</v>
      </c>
      <c r="B4"/>
      <c r="C4"/>
      <c r="D4"/>
    </row>
    <row r="5">
      <c r="A5" t="s" s="16">
        <v>115</v>
      </c>
      <c r="B5" t="str" s="13">
        <f>Procedure!D2</f>
        <v>Mise en place du poste de travail — Vérifiez les DLC, pesez les denrées, sélectionnez le matériel nécessaire. Lavez et désinfectez le matériel et le poste de travail en suivant les protocoles.</v>
      </c>
      <c r="C5"/>
      <c r="D5"/>
    </row>
    <row r="6">
      <c r="A6" t="s" s="16">
        <v>116</v>
      </c>
      <c r="B6" t="str" s="13">
        <f>Procedure!D3</f>
        <v>Préparations préliminaires — Dans une calotte, à partir de fond déshydraté, réalisez à froid 5 litres de fond brun de veau lié. Diluez au fouet le fond déshydraté dans le volume d'eau nécessaire. Au fouet, dans une calotte, mélangez la farine et le concentré de tomate. Ajoutez le fond de veau brun lié. Déconditionnez les olives suivant la procédure. Égouttez les olives. Réservez les olives au froid en attente d'utilisation. Lavez et désinfectez le persil. Au cutter, hachez le persil. Réservez au froid le persil dans une calotte filmée.</v>
      </c>
      <c r="C6"/>
      <c r="D6"/>
    </row>
    <row r="7">
      <c r="A7"/>
      <c r="B7" t="str">
        <f>Besoins!B13</f>
        <v>Farine de blé T55</v>
      </c>
      <c r="C7" s="11">
        <f>Besoins!E13</f>
        <v>0.2</v>
      </c>
      <c r="D7" t="str">
        <f>Besoins!F13</f>
        <v>kg</v>
      </c>
    </row>
    <row r="8">
      <c r="A8"/>
      <c r="B8" t="s">
        <v>117</v>
      </c>
      <c r="C8" s="11">
        <f>'Besoins'!$B$2*0.88</f>
        <v>0.88</v>
      </c>
      <c r="D8" t="s">
        <v>45</v>
      </c>
    </row>
    <row r="9">
      <c r="A9"/>
      <c r="B9" t="s">
        <v>118</v>
      </c>
      <c r="C9" s="11">
        <f>'Besoins'!$B$2*5</f>
        <v>5</v>
      </c>
      <c r="D9" t="s">
        <v>35</v>
      </c>
    </row>
    <row r="10">
      <c r="A10"/>
      <c r="B10" t="str">
        <f>Besoins!B12</f>
        <v>Olives vertes denoyautees boite 3/1</v>
      </c>
      <c r="C10" s="11">
        <f>Besoins!E12</f>
        <v>1</v>
      </c>
      <c r="D10" t="str">
        <f>Besoins!F12</f>
        <v>u</v>
      </c>
    </row>
    <row r="11">
      <c r="A11"/>
      <c r="B11" t="s">
        <v>119</v>
      </c>
      <c r="C11" s="11">
        <f>'Besoins'!$B$2*0.3</f>
        <v>0.3</v>
      </c>
      <c r="D11" t="s">
        <v>45</v>
      </c>
    </row>
    <row r="12">
      <c r="A12" t="s" s="16">
        <v>120</v>
      </c>
      <c r="B12" t="str" s="13">
        <f>Procedure!D4</f>
        <v>Faire mariner la viande (la veille de la cuisson) — Mettez en alternance et équitablement dans 4 bacs GN 1/1 H 100, tous les éléments de la garniture aromatique, les condiments et les morceaux de viande. Mouillez avec le fond de veau brun lié, tomaté et fariné, ainsi qu'avec le vin blanc. Couvrez les bacs. Étagez les bacs sur l'échelle de four. Indiquez sur un des couvercles la traçabilité des produits et la date de mise en marinade. Stockez l'échelle de four dans la chambre froide.</v>
      </c>
      <c r="C12"/>
      <c r="D12"/>
    </row>
    <row r="13">
      <c r="A13"/>
      <c r="B13" t="str">
        <f>Besoins!B20</f>
        <v>Joues de bœuf</v>
      </c>
      <c r="C13" s="11">
        <f>Besoins!E20</f>
        <v>16</v>
      </c>
      <c r="D13" t="str">
        <f>Besoins!F20</f>
        <v>kg</v>
      </c>
    </row>
    <row r="14">
      <c r="A14"/>
      <c r="B14" t="str">
        <f>Besoins!B18</f>
        <v>Carottes en rondelles surgelées</v>
      </c>
      <c r="C14" s="11">
        <f>Besoins!E18</f>
        <v>1.5</v>
      </c>
      <c r="D14" t="str">
        <f>Besoins!F18</f>
        <v>kg</v>
      </c>
    </row>
    <row r="15">
      <c r="A15"/>
      <c r="B15" t="str">
        <f>Besoins!B19</f>
        <v>Oignons émincés surgelés</v>
      </c>
      <c r="C15" s="11">
        <f>Besoins!E19</f>
        <v>2.5</v>
      </c>
      <c r="D15" t="str">
        <f>Besoins!F19</f>
        <v>kg</v>
      </c>
    </row>
    <row r="16">
      <c r="A16"/>
      <c r="B16" t="str">
        <f>Besoins!B17</f>
        <v>Ail coupé surgelé (Daregal 250gr)</v>
      </c>
      <c r="C16" s="11">
        <f>Besoins!E17</f>
        <v>0.2</v>
      </c>
      <c r="D16" t="str">
        <f>Besoins!F17</f>
        <v>kg</v>
      </c>
    </row>
    <row r="17">
      <c r="A17"/>
      <c r="B17" t="str">
        <f>Besoins!B11</f>
        <v>Herbes de Provence</v>
      </c>
      <c r="C17" s="11">
        <f>Besoins!E11</f>
        <v>0.03</v>
      </c>
      <c r="D17" t="str">
        <f>Besoins!F11</f>
        <v>kg</v>
      </c>
    </row>
    <row r="18">
      <c r="A18"/>
      <c r="B18" t="str">
        <f>Besoins!B8</f>
        <v>Vin blanc sec de cuisson</v>
      </c>
      <c r="C18" s="11">
        <f>Besoins!E8</f>
        <v>6</v>
      </c>
      <c r="D18" t="str">
        <f>Besoins!F8</f>
        <v>lt</v>
      </c>
    </row>
    <row r="19">
      <c r="A19"/>
      <c r="B19" t="str">
        <f>Besoins!B16</f>
        <v>Sel fin de cuisine</v>
      </c>
      <c r="C19" s="11">
        <f>Besoins!E16</f>
        <v>0.12</v>
      </c>
      <c r="D19" t="str">
        <f>Besoins!F16</f>
        <v>kg</v>
      </c>
    </row>
    <row r="20">
      <c r="A20"/>
      <c r="B20" t="str">
        <f>Besoins!B10</f>
        <v>Poivre noir moulu</v>
      </c>
      <c r="C20" s="11">
        <f>Besoins!E10</f>
        <v>0.015</v>
      </c>
      <c r="D20" t="str">
        <f>Besoins!F10</f>
        <v>kg</v>
      </c>
    </row>
    <row r="21">
      <c r="A21" t="s" s="16">
        <v>121</v>
      </c>
      <c r="B21" t="str" s="13">
        <f>Procedure!D5</f>
        <v>Cuire la daube (le jour de la cuisson) — Préchauffez le four sur la position chaleur mixte à +170°C. Étagez les bacs sur l'échelle de cuisson. Piquez la sonde de cuisson au cœur d'un morceau de viande. Couvrez les bacs. Enfournez l'échelle de cuisson et cuisez la daube pendant environ 2 heures. Surveillez la cuisson. Veillez à maintenir le niveau du mouillement lors de la cuisson. Atteignez +95/97°C au terme de la cuisson. 10 minutes avant la fin de la cuisson, répartissez les olives dénoyautées dans les 4 bacs GN 1/1. Éventuellement dégraissez et dépouillez la surface des bacs de daube. Contrôlez la cuisson et l'assaisonnement. Respectez la procédure de fin de cuisson. Stockez en armoire chaude et maintenez à +63°C en attente de consommation.</v>
      </c>
      <c r="C21"/>
      <c r="D21"/>
    </row>
    <row r="22">
      <c r="A22" t="s" s="16">
        <v>122</v>
      </c>
      <c r="B22" t="str" s="13">
        <f>Procedure!D6</f>
        <v>Dresser et servir — Dressez deux morceaux de joue de bœuf par assiette, nappez de sauce. Saupoudrez de persil haché. Accompagnez la daube avec des pommes de terre, des pâtes, des gnocchis, etc. Suggestion du livre : cette méthode, sans faire revenir la viande et en la laissant mariner dans les bacs qui serviront à la cuisson, permet de gagner du temps sans altérer la qualité du plat.</v>
      </c>
      <c r="C22"/>
      <c r="D22"/>
    </row>
    <row r="23">
      <c r="A23"/>
      <c r="B23"/>
      <c r="C23"/>
      <c r="D23"/>
    </row>
    <row r="24">
      <c r="A24" t="s" s="15">
        <v>123</v>
      </c>
      <c r="B24"/>
      <c r="C24"/>
      <c r="D24"/>
    </row>
    <row r="25">
      <c r="A25"/>
      <c r="B25" t="inlineStr" s="17">
        <is>
          <t>Pivot de conversion : 1 boîte 4/4 de concentré de tomate double = 0,880kg net, convention déjà en place ailleurs dans le corpus (Fiches 136/139). AUCUNE mercuriale ferme trouvée pour le concentré de tomate spécifiquement (contrairement à la boîte 4/4 générique ~850g du référentiel unite_ref) -- valeur a_verifier, à corriger si une fiche technique produit réelle est trouvée. À utiliser pour toute fiche CDC exprimant le concentré de tomate en boîte(s) 4/4.</t>
        </is>
      </c>
      <c r="C25"/>
      <c r="D25"/>
    </row>
    <row r="26">
      <c r="A26"/>
      <c r="B26"/>
      <c r="C26"/>
      <c r="D26"/>
    </row>
    <row r="27">
      <c r="A27" t="s" s="15">
        <v>124</v>
      </c>
      <c r="B27"/>
      <c r="C27"/>
      <c r="D27"/>
    </row>
    <row r="28">
      <c r="A28" t="s" s="16">
        <v>115</v>
      </c>
      <c r="B28" t="str" s="13">
        <f>"[DISSOUDRE] "&amp;Procedure!D8</f>
        <v>[DISSOUDRE] Délayer la poudre dans l'eau froide en fouettant, puis porter à ébullition en remuant régulièrement.</v>
      </c>
      <c r="C28"/>
      <c r="D28"/>
    </row>
    <row r="29">
      <c r="A29"/>
      <c r="B29" t="str">
        <f>Besoins!B7</f>
        <v>Eau (robinet - moy. France 2026)</v>
      </c>
      <c r="C29" s="11">
        <f>Besoins!E7</f>
        <v>4.875</v>
      </c>
      <c r="D29" t="str">
        <f>Besoins!F7</f>
        <v>lt</v>
      </c>
    </row>
    <row r="30">
      <c r="A30"/>
      <c r="B30" t="str">
        <f>Besoins!B14</f>
        <v>Fonds Brun Lié (Knorr Professional)</v>
      </c>
      <c r="C30" s="11">
        <f>Besoins!E14</f>
        <v>0.125</v>
      </c>
      <c r="D30" t="str">
        <f>Besoins!F14</f>
        <v>kg</v>
      </c>
    </row>
    <row r="31">
      <c r="A31"/>
      <c r="B31"/>
      <c r="C31"/>
      <c r="D31"/>
    </row>
    <row r="32">
      <c r="A32" t="s" s="18">
        <v>22</v>
      </c>
      <c r="B32"/>
      <c r="C32"/>
      <c r="D32"/>
    </row>
  </sheetData>
  <sheetProtection sheet="1" formatRows="0" formatColumns="0"/>
  <mergeCells count="13">
    <mergeCell ref="A1:D1"/>
    <mergeCell ref="A2:D2"/>
    <mergeCell ref="A4:D4"/>
    <mergeCell ref="B5:D5"/>
    <mergeCell ref="B6:D6"/>
    <mergeCell ref="B12:D12"/>
    <mergeCell ref="B21:D21"/>
    <mergeCell ref="B22:D22"/>
    <mergeCell ref="A24:D24"/>
    <mergeCell ref="B25:D25"/>
    <mergeCell ref="A27:D27"/>
    <mergeCell ref="B28:D28"/>
    <mergeCell ref="A32:D3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2026-10-03T19:28:37Z</dcterms:created>
  <dc:title>JOUE DE BŒUF EN DAUBE PROVENÇAL</dc:title>
  <dc:subject/>
  <dc:creator>CUIS.web</dc:creator>
  <cp:lastModifiedBy/>
  <cp:keywords/>
  <dc:description>Export automatique — moteur récursif d'origine : Bernard Vandendaele</dc:description>
  <cp:category/>
  <dc:language>en-US</dc:language>
  <dcterms:modified xsi:type="dcterms:W3CDTF">2026-10-03T19:28:37Z</dcterms:modified>
  <cp:revision>1</cp:revision>
</cp:coreProperties>
</file>