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<sst xmlns="http://schemas.openxmlformats.org/spreadsheetml/2006/main" count="126" uniqueCount="126">
  <si>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</si>
  <si>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</si>
  <si>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Goulash de bœuf à la hongroise (cuisson au four, lente overnight)</t>
  </si>
  <si>
    <t>Code</t>
  </si>
  <si>
    <t>GRO_CDC_134B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</si>
  <si>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</si>
  <si>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</si>
  <si>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</si>
  <si>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</si>
  <si>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</si>
  <si>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</si>
  <si>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</si>
  <si>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</si>
  <si>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</si>
  <si>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</si>
  <si>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</si>
  <si>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</si>
  <si>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</si>
  <si>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</si>
  <si>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</si>
  <si>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</si>
  <si>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</si>
  <si>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</si>
  <si>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</si>
  <si>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</si>
  <si>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</si>
  <si>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</si>
  <si>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</si>
  <si>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</si>
  <si>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</si>
  <si>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</si>
  <si>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</si>
  <si>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</si>
  <si>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</si>
  <si>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</si>
  <si>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</si>
  <si>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</si>
  <si>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</si>
  <si>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</si>
  <si>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</si>
  <si>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</si>
  <si>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</si>
  <si>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</si>
  <si>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</si>
  <si>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</si>
  <si>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</si>
  <si>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</si>
  <si>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</si>
  <si>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</si>
  <si>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</si>
  <si>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</si>
  <si>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</si>
  <si>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</si>
  <si>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</si>
  <si>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</si>
  <si>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</si>
  <si>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</si>
  <si>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</si>
  <si>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</si>
  <si>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</si>
  <si>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PUREE-FLOCON-NAT</t>
  </si>
  <si>
    <t>Purée de pommes de terre en flocons nature (sans lait)</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</si>
  <si>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</si>
  <si>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</si>
  <si>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</si>
  <si>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</si>
  <si>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</si>
  <si>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</si>
  <si>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</si>
  <si>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</si>
  <si>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</si>
  <si>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</si>
  <si>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</si>
  <si>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</si>
  <si>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</si>
  <si>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</si>
  <si>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</si>
  <si>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</si>
  <si>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</si>
  <si>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</si>
  <si>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</si>
  <si>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</si>
  <si>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</si>
  <si>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</si>
  <si>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</si>
  <si>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</si>
  <si>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Oignons émincés surgelés</t>
  </si>
  <si>
    <t xml:space="preserve">    ↳ Pommes de terre blanchies vapeur 5G</t>
  </si>
  <si>
    <t xml:space="preserve">    ↳ Purée de pommes de terre en flocons nature (sans lait)</t>
  </si>
  <si>
    <t xml:space="preserve">    ↳ Concentré de tomate double</t>
  </si>
  <si>
    <t xml:space="preserve">    ↳ Sel fin de cuisine</t>
  </si>
  <si>
    <t xml:space="preserve">    ↳ Huile de tournesol raffinée vrac</t>
  </si>
  <si>
    <t xml:space="preserve">    ↳ Poivre noir moulu</t>
  </si>
  <si>
    <t xml:space="preserve">    ↳ Eau (robinet - moy. France 2026)</t>
  </si>
  <si>
    <t xml:space="preserve">    ↳ Fond brun de veau reconstitue (collectivite)</t>
  </si>
  <si>
    <t>Préparations de base collectivité</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</si>
  <si>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</si>
  <si>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</si>
  <si>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</si>
  <si>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</si>
  <si>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</si>
  <si>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</si>
  <si>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</si>
  <si>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</si>
  <si>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</si>
  <si>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</si>
  <si>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</si>
  <si>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</si>
  <si>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</si>
  <si>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</si>
  <si>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</si>
  <si>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</si>
  <si>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</si>
  <si>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</si>
  <si>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</si>
  <si>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Fiche technique — Goulash de bœuf à la hongroise (cuisson au four, lente overnight)</t>
  </si>
  <si>
    <t>Goulash de bœuf à la hongroise (cuisson au four, lente overnight)  GRO_CDC_134B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</si>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</sst>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429.45625</v>
      </c>
    </row>
    <row r="12">
      <c r="A12" t="s" s="3">
        <v>16</v>
      </c>
      <c r="B12" s="4">
        <v>429.45625</v>
      </c>
    </row>
    <row r="13">
      <c r="A13"/>
      <c r="B13"/>
    </row>
    <row r="14">
      <c r="A14" t="s" s="5">
        <v>17</v>
      </c>
      <c r="B14" t="s" s="5">
        <v>14</v>
      </c>
    </row>
    <row r="15">
      <c r="A15" t="s" s="5">
        <v>18</v>
      </c>
      <c r="B15" s="6">
        <v>429.45625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E7*0.0043</f>
        <v>0.0215</v>
      </c>
    </row>
    <row r="8">
      <c r="A8" t="s">
        <v>35</v>
      </c>
      <c r="B8" t="s">
        <v>36</v>
      </c>
      <c r="C8" t="s">
        <v>37</v>
      </c>
      <c r="D8" s="9">
        <v>5</v>
      </c>
      <c r="E8" s="11">
        <f>D8*$B$2</f>
        <v>5</v>
      </c>
      <c r="F8" t="s">
        <v>38</v>
      </c>
      <c r="G8" s="4">
        <f>E8*2.8</f>
        <v>14</v>
      </c>
    </row>
    <row r="9">
      <c r="A9" t="s">
        <v>39</v>
      </c>
      <c r="B9" t="s">
        <v>40</v>
      </c>
      <c r="C9" t="s">
        <v>41</v>
      </c>
      <c r="D9" s="9">
        <v>10</v>
      </c>
      <c r="E9" s="11">
        <f>D9*$B$2</f>
        <v>10</v>
      </c>
      <c r="F9" t="s">
        <v>38</v>
      </c>
      <c r="G9" s="4">
        <f>E9*1.15</f>
        <v>11.5</v>
      </c>
    </row>
    <row r="10">
      <c r="A10" t="s" s="12">
        <v>42</v>
      </c>
      <c r="B10" t="s">
        <v>31</v>
      </c>
      <c r="C10" t="s">
        <v>43</v>
      </c>
      <c r="D10" s="9">
        <v>23.4</v>
      </c>
      <c r="E10" s="11">
        <f>D10*$B$2</f>
        <v>23.4</v>
      </c>
      <c r="F10" t="s">
        <v>34</v>
      </c>
      <c r="G10" s="4">
        <f>E10*0.003</f>
        <v>0.0702</v>
      </c>
    </row>
    <row r="11">
      <c r="A11" t="s">
        <v>44</v>
      </c>
      <c r="B11" t="s">
        <v>45</v>
      </c>
      <c r="C11" t="s">
        <v>46</v>
      </c>
      <c r="D11" s="9">
        <v>0.2</v>
      </c>
      <c r="E11" s="11">
        <f>D11*$B$2</f>
        <v>0.2</v>
      </c>
      <c r="F11" t="s">
        <v>38</v>
      </c>
      <c r="G11" s="4">
        <f>E11*9.5</f>
        <v>1.9</v>
      </c>
    </row>
    <row r="12">
      <c r="A12" t="s">
        <v>47</v>
      </c>
      <c r="B12" t="s">
        <v>48</v>
      </c>
      <c r="C12" t="s">
        <v>46</v>
      </c>
      <c r="D12" s="9">
        <v>0.015</v>
      </c>
      <c r="E12" s="11">
        <f>D12*$B$2</f>
        <v>0.015</v>
      </c>
      <c r="F12" t="s">
        <v>38</v>
      </c>
      <c r="G12" s="4">
        <f>E12*9.8</f>
        <v>0.147</v>
      </c>
    </row>
    <row r="13">
      <c r="A13" t="s">
        <v>49</v>
      </c>
      <c r="B13" t="s">
        <v>50</v>
      </c>
      <c r="C13" t="s">
        <v>46</v>
      </c>
      <c r="D13" s="9">
        <v>0.007</v>
      </c>
      <c r="E13" s="11">
        <f>D13*$B$2</f>
        <v>0.007</v>
      </c>
      <c r="F13" t="s">
        <v>38</v>
      </c>
      <c r="G13" s="4">
        <f>E13*12.5</f>
        <v>0.0875</v>
      </c>
    </row>
    <row r="14">
      <c r="A14" t="s">
        <v>51</v>
      </c>
      <c r="B14" t="s">
        <v>52</v>
      </c>
      <c r="C14" t="s">
        <v>53</v>
      </c>
      <c r="D14" s="9">
        <v>0.6</v>
      </c>
      <c r="E14" s="11">
        <f>D14*$B$2</f>
        <v>0.6</v>
      </c>
      <c r="F14" t="s">
        <v>38</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38</v>
      </c>
      <c r="G16" s="4">
        <f>E16*1.99</f>
        <v>49.75</v>
      </c>
    </row>
    <row r="17">
      <c r="A17" t="s">
        <v>60</v>
      </c>
      <c r="B17" t="s">
        <v>61</v>
      </c>
      <c r="C17" t="s">
        <v>59</v>
      </c>
      <c r="D17" s="9">
        <v>1</v>
      </c>
      <c r="E17" s="11">
        <f>D17*$B$2</f>
        <v>1</v>
      </c>
      <c r="F17" t="s">
        <v>24</v>
      </c>
      <c r="G17" s="4">
        <f>E17*0</f>
        <v>0</v>
      </c>
    </row>
    <row r="18">
      <c r="A18" t="s">
        <v>62</v>
      </c>
      <c r="B18" t="s">
        <v>63</v>
      </c>
      <c r="C18" t="s">
        <v>64</v>
      </c>
      <c r="D18" s="9">
        <v>0.073</v>
      </c>
      <c r="E18" s="11">
        <f>D18*$B$2</f>
        <v>0.073</v>
      </c>
      <c r="F18" t="s">
        <v>38</v>
      </c>
      <c r="G18" s="4">
        <f>E18*0.35</f>
        <v>0.02555</v>
      </c>
    </row>
    <row r="19">
      <c r="A19" t="s">
        <v>65</v>
      </c>
      <c r="B19" t="s">
        <v>66</v>
      </c>
      <c r="C19" t="s">
        <v>67</v>
      </c>
      <c r="D19" s="9">
        <v>0.075</v>
      </c>
      <c r="E19" s="11">
        <f>D19*$B$2</f>
        <v>0.075</v>
      </c>
      <c r="F19" t="s">
        <v>38</v>
      </c>
      <c r="G19" s="4">
        <f>E19*9.26</f>
        <v>0.6945</v>
      </c>
    </row>
    <row r="20">
      <c r="A20" t="s">
        <v>68</v>
      </c>
      <c r="B20" t="s">
        <v>69</v>
      </c>
      <c r="C20" t="s">
        <v>67</v>
      </c>
      <c r="D20" s="9">
        <v>0.4</v>
      </c>
      <c r="E20" s="11">
        <f>D20*$B$2</f>
        <v>0.4</v>
      </c>
      <c r="F20" t="s">
        <v>38</v>
      </c>
      <c r="G20" s="4">
        <f>E20*4.5</f>
        <v>1.8</v>
      </c>
    </row>
    <row r="21">
      <c r="A21" t="s">
        <v>70</v>
      </c>
      <c r="B21" t="s">
        <v>71</v>
      </c>
      <c r="C21" t="s">
        <v>67</v>
      </c>
      <c r="D21" s="9">
        <v>6</v>
      </c>
      <c r="E21" s="11">
        <f>D21*$B$2</f>
        <v>6</v>
      </c>
      <c r="F21" t="s">
        <v>38</v>
      </c>
      <c r="G21" s="4">
        <f>E21*3.89</f>
        <v>23.34</v>
      </c>
    </row>
    <row r="22">
      <c r="A22" t="s">
        <v>72</v>
      </c>
      <c r="B22" t="s">
        <v>73</v>
      </c>
      <c r="C22" t="s">
        <v>67</v>
      </c>
      <c r="D22" s="9">
        <v>7.5</v>
      </c>
      <c r="E22" s="11">
        <f>D22*$B$2</f>
        <v>7.5</v>
      </c>
      <c r="F22" t="s">
        <v>38</v>
      </c>
      <c r="G22" s="4">
        <f>E22*4.9</f>
        <v>36.75</v>
      </c>
    </row>
    <row r="23">
      <c r="A23" t="s">
        <v>74</v>
      </c>
      <c r="B23" t="s">
        <v>75</v>
      </c>
      <c r="C23" t="s">
        <v>76</v>
      </c>
      <c r="D23" s="9">
        <v>16</v>
      </c>
      <c r="E23" s="11">
        <f>D23*$B$2</f>
        <v>16</v>
      </c>
      <c r="F23" t="s">
        <v>38</v>
      </c>
      <c r="G23" s="4">
        <f>E23*18.02</f>
        <v>288.32</v>
      </c>
    </row>
    <row r="24">
      <c r="A24"/>
      <c r="B24"/>
      <c r="C24"/>
      <c r="D24"/>
      <c r="E24"/>
      <c r="F24" t="s" s="3">
        <v>77</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v>
      </c>
      <c r="E2" t="s">
        <v>24</v>
      </c>
      <c r="F2" t="s">
        <v>83</v>
      </c>
    </row>
    <row r="3">
      <c r="A3">
        <v>1</v>
      </c>
      <c r="B3" t="s">
        <v>84</v>
      </c>
      <c r="C3" t="s">
        <v>85</v>
      </c>
      <c r="D3" s="11">
        <v>16</v>
      </c>
      <c r="E3" t="s">
        <v>38</v>
      </c>
      <c r="F3" t="s">
        <v>76</v>
      </c>
    </row>
    <row r="4">
      <c r="A4">
        <v>1</v>
      </c>
      <c r="B4" t="s">
        <v>86</v>
      </c>
      <c r="C4" t="s">
        <v>85</v>
      </c>
      <c r="D4" s="11">
        <v>6</v>
      </c>
      <c r="E4" t="s">
        <v>38</v>
      </c>
      <c r="F4" t="s">
        <v>67</v>
      </c>
    </row>
    <row r="5">
      <c r="A5">
        <v>1</v>
      </c>
      <c r="B5" t="s">
        <v>87</v>
      </c>
      <c r="C5" t="s">
        <v>85</v>
      </c>
      <c r="D5" s="11">
        <v>25</v>
      </c>
      <c r="E5" t="s">
        <v>38</v>
      </c>
      <c r="F5" t="s">
        <v>59</v>
      </c>
    </row>
    <row r="6">
      <c r="A6">
        <v>1</v>
      </c>
      <c r="B6" t="s">
        <v>88</v>
      </c>
      <c r="C6" t="s">
        <v>85</v>
      </c>
      <c r="D6" s="11">
        <v>1</v>
      </c>
      <c r="E6" t="s">
        <v>38</v>
      </c>
      <c r="F6" t="s">
        <v>59</v>
      </c>
    </row>
    <row r="7">
      <c r="A7">
        <v>1</v>
      </c>
      <c r="B7" t="s">
        <v>89</v>
      </c>
      <c r="C7" t="s">
        <v>85</v>
      </c>
      <c r="D7" s="11">
        <v>5</v>
      </c>
      <c r="E7" t="s">
        <v>38</v>
      </c>
      <c r="F7" t="s">
        <v>37</v>
      </c>
    </row>
    <row r="8">
      <c r="A8">
        <v>1</v>
      </c>
      <c r="B8" t="s">
        <v>90</v>
      </c>
      <c r="C8" t="s">
        <v>85</v>
      </c>
      <c r="D8" s="11">
        <v>0.073</v>
      </c>
      <c r="E8" t="s">
        <v>38</v>
      </c>
      <c r="F8" t="s">
        <v>64</v>
      </c>
    </row>
    <row r="9">
      <c r="A9">
        <v>1</v>
      </c>
      <c r="B9" t="s">
        <v>91</v>
      </c>
      <c r="C9" t="s">
        <v>85</v>
      </c>
      <c r="D9" s="11">
        <v>1</v>
      </c>
      <c r="E9" t="s">
        <v>34</v>
      </c>
      <c r="F9" t="s">
        <v>56</v>
      </c>
    </row>
    <row r="10">
      <c r="A10">
        <v>1</v>
      </c>
      <c r="B10" t="s">
        <v>92</v>
      </c>
      <c r="C10" t="s">
        <v>85</v>
      </c>
      <c r="D10" s="11">
        <v>0.007</v>
      </c>
      <c r="E10" t="s">
        <v>38</v>
      </c>
      <c r="F10" t="s">
        <v>46</v>
      </c>
    </row>
    <row r="11">
      <c r="A11">
        <v>1</v>
      </c>
      <c r="B11" t="s">
        <v>93</v>
      </c>
      <c r="C11" t="s">
        <v>85</v>
      </c>
      <c r="D11" s="11">
        <v>5</v>
      </c>
      <c r="E11" t="s">
        <v>34</v>
      </c>
      <c r="F11" t="s">
        <v>33</v>
      </c>
    </row>
    <row r="12">
      <c r="A12">
        <v>1</v>
      </c>
      <c r="B12" t="s">
        <v>94</v>
      </c>
      <c r="C12" t="s">
        <v>82</v>
      </c>
      <c r="D12" s="11">
        <v>24</v>
      </c>
      <c r="E12" t="s">
        <v>34</v>
      </c>
      <c r="F12" t="s">
        <v>95</v>
      </c>
    </row>
    <row r="13">
      <c r="A13">
        <v>1</v>
      </c>
      <c r="B13" t="s">
        <v>96</v>
      </c>
      <c r="C13" t="s">
        <v>85</v>
      </c>
      <c r="D13" s="11">
        <v>10</v>
      </c>
      <c r="E13" t="s">
        <v>38</v>
      </c>
      <c r="F13" t="s">
        <v>41</v>
      </c>
    </row>
    <row r="14">
      <c r="A14">
        <v>1</v>
      </c>
      <c r="B14" t="s">
        <v>97</v>
      </c>
      <c r="C14" t="s">
        <v>85</v>
      </c>
      <c r="D14" s="11">
        <v>7.5</v>
      </c>
      <c r="E14" t="s">
        <v>38</v>
      </c>
      <c r="F14" t="s">
        <v>67</v>
      </c>
    </row>
    <row r="15">
      <c r="A15">
        <v>2</v>
      </c>
      <c r="B15" t="s">
        <v>98</v>
      </c>
      <c r="C15" t="s">
        <v>85</v>
      </c>
      <c r="D15" s="11">
        <v>23.4</v>
      </c>
      <c r="E15" t="s">
        <v>34</v>
      </c>
      <c r="F15" t="s">
        <v>43</v>
      </c>
    </row>
    <row r="16">
      <c r="A16">
        <v>2</v>
      </c>
      <c r="B16" t="s">
        <v>99</v>
      </c>
      <c r="C16" t="s">
        <v>85</v>
      </c>
      <c r="D16" s="11">
        <v>0.6</v>
      </c>
      <c r="E16" t="s">
        <v>38</v>
      </c>
      <c r="F16" t="s">
        <v>53</v>
      </c>
    </row>
    <row r="17">
      <c r="A17">
        <v>1</v>
      </c>
      <c r="B17" t="s">
        <v>100</v>
      </c>
      <c r="C17" t="s">
        <v>85</v>
      </c>
      <c r="D17" s="11">
        <v>0.2</v>
      </c>
      <c r="E17" t="s">
        <v>38</v>
      </c>
      <c r="F17" t="s">
        <v>46</v>
      </c>
    </row>
    <row r="18">
      <c r="A18">
        <v>1</v>
      </c>
      <c r="B18" t="s">
        <v>101</v>
      </c>
      <c r="C18" t="s">
        <v>85</v>
      </c>
      <c r="D18" s="11">
        <v>0.4</v>
      </c>
      <c r="E18" t="s">
        <v>38</v>
      </c>
      <c r="F18" t="s">
        <v>67</v>
      </c>
    </row>
    <row r="19">
      <c r="A19">
        <v>1</v>
      </c>
      <c r="B19" t="s">
        <v>102</v>
      </c>
      <c r="C19" t="s">
        <v>85</v>
      </c>
      <c r="D19" s="11">
        <v>0.015</v>
      </c>
      <c r="E19" t="s">
        <v>38</v>
      </c>
      <c r="F19" t="s">
        <v>46</v>
      </c>
    </row>
    <row r="20">
      <c r="A20">
        <v>1</v>
      </c>
      <c r="B20" t="s">
        <v>103</v>
      </c>
      <c r="C20" t="s">
        <v>85</v>
      </c>
      <c r="D20" s="11">
        <v>0.075</v>
      </c>
      <c r="E20" t="s">
        <v>38</v>
      </c>
      <c r="F20"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s" s="14">
        <v>110</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"four mixte 160°C, 2h/2h30").</t>
        </is>
      </c>
      <c r="E5" t="s" s="14"/>
      <c r="F5"/>
    </row>
    <row r="6">
      <c r="A6" t="s">
        <v>2</v>
      </c>
      <c r="B6">
        <v>5</v>
      </c>
      <c r="C6"/>
      <c r="D6" t="inlineStr" s="14">
        <is>
          <t>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111</v>
      </c>
      <c r="E8" t="s" s="14"/>
      <c r="F8"/>
    </row>
    <row r="9">
      <c r="A9" t="s">
        <v>112</v>
      </c>
      <c r="B9">
        <v>1</v>
      </c>
      <c r="C9" t="s">
        <v>113</v>
      </c>
      <c r="D9" t="s" s="14">
        <v>114</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115</v>
      </c>
      <c r="B1"/>
      <c r="C1"/>
      <c r="D1"/>
    </row>
    <row r="2">
      <c r="A2" t="str" s="15">
        <f>"GRO_CDC_134B · CUI.PV.BOEUF · référence : "&amp;Besoins!B3&amp;" "&amp;Besoins!C3&amp;" · multiplicateur réglable sur la feuille ""Besoins"""</f>
        <v>GRO_CDC_134B · CUI.PV.BOEUF · référence : 1 pc · multiplicateur réglable sur la feuille </v>
      </c>
      <c r="B2"/>
      <c r="C2"/>
      <c r="D2"/>
    </row>
    <row r="3">
      <c r="A3"/>
      <c r="B3"/>
      <c r="C3"/>
      <c r="D3"/>
    </row>
    <row r="4">
      <c r="A4" t="s" s="16">
        <v>116</v>
      </c>
      <c r="B4"/>
      <c r="C4"/>
      <c r="D4"/>
    </row>
    <row r="5">
      <c r="A5" t="s" s="17">
        <v>117</v>
      </c>
      <c r="B5" t="str" s="14">
        <f>Procedure!D2</f>
        <v>Mise en place du poste de travail — Contrôlez les DLC, pesez les denrées, sélectionnez le matériel. Désinfectez le matériel et le poste de travail.</v>
      </c>
      <c r="C5"/>
      <c r="D5"/>
    </row>
    <row r="6">
      <c r="A6" t="s" s="17">
        <v>118</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Besoins!B21</f>
        <v>Oignons émincés surgelés</v>
      </c>
      <c r="C7" s="11">
        <f>Besoins!E21</f>
        <v>6</v>
      </c>
      <c r="D7" t="str">
        <f>Besoins!F21</f>
        <v>kg</v>
      </c>
    </row>
    <row r="8">
      <c r="A8"/>
      <c r="B8" t="str">
        <f>Besoins!B22</f>
        <v>Poivrons en lanières surgelés</v>
      </c>
      <c r="C8" s="11">
        <f>Besoins!E22</f>
        <v>7.5</v>
      </c>
      <c r="D8" t="str">
        <f>Besoins!F22</f>
        <v>kg</v>
      </c>
    </row>
    <row r="9">
      <c r="A9"/>
      <c r="B9" t="str">
        <f>Besoins!B19</f>
        <v>Ail haché IQF</v>
      </c>
      <c r="C9" s="11">
        <f>Besoins!E19</f>
        <v>0.075</v>
      </c>
      <c r="D9" t="str">
        <f>Besoins!F19</f>
        <v>kg</v>
      </c>
    </row>
    <row r="10">
      <c r="A10"/>
      <c r="B10" t="str">
        <f>Besoins!B8</f>
        <v>Concentré de tomate double</v>
      </c>
      <c r="C10" s="11">
        <f>Besoins!E8</f>
        <v>5</v>
      </c>
      <c r="D10" t="str">
        <f>Besoins!F8</f>
        <v>kg</v>
      </c>
    </row>
    <row r="11">
      <c r="A11"/>
      <c r="B11" t="str">
        <f>Besoins!B9</f>
        <v>Tomates concassées en dés (boîte)</v>
      </c>
      <c r="C11" s="11">
        <f>Besoins!E9</f>
        <v>10</v>
      </c>
      <c r="D11" t="str">
        <f>Besoins!F9</f>
        <v>kg</v>
      </c>
    </row>
    <row r="12">
      <c r="A12"/>
      <c r="B12" t="s">
        <v>119</v>
      </c>
      <c r="C12" s="11">
        <f>'Besoins'!$B$2*24</f>
        <v>24</v>
      </c>
      <c r="D12" t="s">
        <v>34</v>
      </c>
    </row>
    <row r="13">
      <c r="A13"/>
      <c r="B13" t="str">
        <f>Besoins!B17</f>
        <v>Purée de pommes de terre en flocons nature (sans lait)</v>
      </c>
      <c r="C13" s="11">
        <f>Besoins!E17</f>
        <v>1</v>
      </c>
      <c r="D13" t="str">
        <f>Besoins!F17</f>
        <v>kg</v>
      </c>
    </row>
    <row r="14">
      <c r="A14"/>
      <c r="B14" t="str">
        <f>Besoins!B7</f>
        <v>Eau (robinet - moy. France 2026)</v>
      </c>
      <c r="C14" s="11">
        <f>Besoins!E7</f>
        <v>5</v>
      </c>
      <c r="D14" t="str">
        <f>Besoins!F7</f>
        <v>lt</v>
      </c>
    </row>
    <row r="15">
      <c r="A15" t="s" s="17">
        <v>120</v>
      </c>
      <c r="B15"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5"/>
      <c r="D15"/>
    </row>
    <row r="16">
      <c r="A16"/>
      <c r="B16" t="str">
        <f>Besoins!B23</f>
        <v>Assortiment bourguignon sans os UE</v>
      </c>
      <c r="C16" s="11">
        <f>Besoins!E23</f>
        <v>16</v>
      </c>
      <c r="D16" t="str">
        <f>Besoins!F23</f>
        <v>kg</v>
      </c>
    </row>
    <row r="17">
      <c r="A17" t="s" s="17">
        <v>121</v>
      </c>
      <c r="B17" t="str" s="14">
        <f>Procedure!D5</f>
        <v>Marquer la cuisson du goulash (four, veille au soir) — Faites suer à l'huile les oignons émincés et les poivrons sans coloration dans une sauteuse. Égouttez l'huile de cuisson des légumes dans 1 bac GN 1/1 H 65 perforé doublé d'un bac plein. Répartissez équitablement dans 4 bacs GN 1/1 H 100 de cuisson : la viande saisie au four, les oignons et poivrons suivis, le paprika en poudre, l'ail haché, la tomate concentrée, la tomate concassée, la purée de liaison préparée à froid, le tout haché surgelé, les épices et l'assaisonnement (sel, poivre, piment). Mouillez avec les 24 litres de fond brun clair, répartis entre les 4 bacs. Piquez la sonde de cuisson dans un morceau de viande. Couvrez hermétiquement chaque bac (couvercle ou film). Enfournez au four à +90°C minimum. Laissez cuire toute la nuit, 4 heures minimum (méthode Palika 2026-09-18, s'écarte du texte source </v>
      </c>
      <c r="C17"/>
      <c r="D17"/>
    </row>
    <row r="18">
      <c r="A18"/>
      <c r="B18" t="str">
        <f>Besoins!B20</f>
        <v>Mirepoix surgelée (oignon, carotte, céleri)</v>
      </c>
      <c r="C18" s="11">
        <f>Besoins!E20</f>
        <v>0.4</v>
      </c>
      <c r="D18" t="str">
        <f>Besoins!F20</f>
        <v>kg</v>
      </c>
    </row>
    <row r="19">
      <c r="A19"/>
      <c r="B19" t="str">
        <f>Besoins!B18</f>
        <v>Sel fin de cuisine</v>
      </c>
      <c r="C19" s="11">
        <f>Besoins!E18</f>
        <v>0.073</v>
      </c>
      <c r="D19" t="str">
        <f>Besoins!F18</f>
        <v>kg</v>
      </c>
    </row>
    <row r="20">
      <c r="A20"/>
      <c r="B20" t="str">
        <f>Besoins!B13</f>
        <v>Poivre noir moulu</v>
      </c>
      <c r="C20" s="11">
        <f>Besoins!E13</f>
        <v>0.007</v>
      </c>
      <c r="D20" t="str">
        <f>Besoins!F13</f>
        <v>kg</v>
      </c>
    </row>
    <row r="21">
      <c r="A21"/>
      <c r="B21" t="str">
        <f>Besoins!B11</f>
        <v>Paprika en poudre</v>
      </c>
      <c r="C21" s="11">
        <f>Besoins!E11</f>
        <v>0.2</v>
      </c>
      <c r="D21" t="str">
        <f>Besoins!F11</f>
        <v>kg</v>
      </c>
    </row>
    <row r="22">
      <c r="A22"/>
      <c r="B22" t="str">
        <f>Besoins!B12</f>
        <v>Piment de Cayenne</v>
      </c>
      <c r="C22" s="11">
        <f>Besoins!E12</f>
        <v>0.015</v>
      </c>
      <c r="D22" t="str">
        <f>Besoins!F12</f>
        <v>kg</v>
      </c>
    </row>
    <row r="23">
      <c r="A23"/>
      <c r="B23" t="str">
        <f>Besoins!B15</f>
        <v>Huile de tournesol raffinée vrac</v>
      </c>
      <c r="C23" s="11">
        <f>Besoins!E15</f>
        <v>1</v>
      </c>
      <c r="D23" t="str">
        <f>Besoins!F15</f>
        <v>lt</v>
      </c>
    </row>
    <row r="24">
      <c r="A24" t="s" s="17">
        <v>122</v>
      </c>
      <c r="B24" t="str" s="14">
        <f>Procedure!D6</f>
        <v>Reprise du matin et dressage avec la garniture — À la reprise du matin, contrôlez par sondage la température à cœur (+95/97°C attendu). Prélevez 4 litres de fond de cuisson à la louche manche long crochet dans les bacs four, passez-le au chinois. Dégraissez la surface du goulash et agitez les bacs d'un mouvement circulaire pour lier l'ensemble des éléments. Incorporez les pommes de terre sous vide précuites dans chaque bac, nappez avec les 4 litres de fond prélevés. Couvrez à nouveau hermétiquement chaque bac. Remettez au four à +70°C jusqu'au service. Avant le service, décerclez les bacs un par un, au fur et à mesure de leur sortie du four ou de l'armoire chaude — jamais un découvrement global en une seule fois.</v>
      </c>
      <c r="C24"/>
      <c r="D24"/>
    </row>
    <row r="25">
      <c r="A25"/>
      <c r="B25" t="str">
        <f>Besoins!B16</f>
        <v>Pommes de terre blanchies vapeur 5G</v>
      </c>
      <c r="C25" s="11">
        <f>Besoins!E16</f>
        <v>25</v>
      </c>
      <c r="D25" t="str">
        <f>Besoins!F16</f>
        <v>kg</v>
      </c>
    </row>
    <row r="26">
      <c r="A26" t="s" s="17">
        <v>123</v>
      </c>
      <c r="B26" t="str" s="14">
        <f>Procedure!D7</f>
        <v>Cuire les poivrons pour le décor — En bac perforé, cuisez 4 minutes à la vapeur les 2,5 kg de poivrons en lanières réservés en décor. Décorez les bacs de service avec les poivrons en lanières.</v>
      </c>
      <c r="C26"/>
      <c r="D26"/>
    </row>
    <row r="27">
      <c r="A27" t="s" s="17">
        <v>124</v>
      </c>
      <c r="B27" t="str" s="14">
        <f>Procedure!D8</f>
        <v>Service — Servez les morceaux de goulash accompagnés de leur garniture de pommes de terre et décorés de lanières de poivron.</v>
      </c>
      <c r="C27"/>
      <c r="D27"/>
    </row>
    <row r="28">
      <c r="A28"/>
      <c r="B28"/>
      <c r="C28"/>
      <c r="D28"/>
    </row>
    <row r="29">
      <c r="A29" t="s" s="16">
        <v>125</v>
      </c>
      <c r="B29"/>
      <c r="C29"/>
      <c r="D29"/>
    </row>
    <row r="30">
      <c r="A30" t="s" s="17">
        <v>117</v>
      </c>
      <c r="B30" t="str" s="14">
        <f>"[DISSOUDRE] "&amp;Procedure!D9</f>
        <v>[DISSOUDRE] Délayer la poudre dans l'eau froide en fouettant, puis porter à ébullition en remuant régulièrement.</v>
      </c>
      <c r="C30"/>
      <c r="D30"/>
    </row>
    <row r="31">
      <c r="A31"/>
      <c r="B31" t="str">
        <f>Besoins!B10</f>
        <v>EAU</v>
      </c>
      <c r="C31" s="11">
        <f>Besoins!E10</f>
        <v>23.4</v>
      </c>
      <c r="D31" t="str">
        <f>Besoins!F10</f>
        <v>lt</v>
      </c>
    </row>
    <row r="32">
      <c r="A32"/>
      <c r="B32" t="str">
        <f>Besoins!B14</f>
        <v>Fonds Brun Lié (Knorr Professional)</v>
      </c>
      <c r="C32" s="11">
        <f>Besoins!E14</f>
        <v>0.6</v>
      </c>
      <c r="D32" t="str">
        <f>Besoins!F14</f>
        <v>kg</v>
      </c>
    </row>
    <row r="33">
      <c r="A33"/>
      <c r="B33"/>
      <c r="C33"/>
      <c r="D33"/>
    </row>
    <row r="34">
      <c r="A34" t="s" s="18">
        <v>21</v>
      </c>
      <c r="B34"/>
      <c r="C34"/>
      <c r="D34"/>
    </row>
  </sheetData>
  <sheetProtection sheet="1" formatRows="0" formatColumns="0"/>
  <mergeCells count="13">
    <mergeCell ref="A1:D1"/>
    <mergeCell ref="A2:D2"/>
    <mergeCell ref="A4:D4"/>
    <mergeCell ref="B5:D5"/>
    <mergeCell ref="B6:D6"/>
    <mergeCell ref="B15:D15"/>
    <mergeCell ref="B17:D17"/>
    <mergeCell ref="B24:D24"/>
    <mergeCell ref="B26:D26"/>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2026-09-18T14:12:50Z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2026-09-18T14:12:50Z</dcterms:modified>
  <cp:revision>1</cp:revision>
</cp:coreProperties>
</file>