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<sst xmlns="http://schemas.openxmlformats.org/spreadsheetml/2006/main" count="132" uniqueCount="132">
  <si>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</si>
  <si>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</si>
  <si>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Tajine d'agneau aux pruneaux</t>
  </si>
  <si>
    <t>Code</t>
  </si>
  <si>
    <t>GRO_CDC_129</t>
  </si>
  <si>
    <t>Classe</t>
  </si>
  <si>
    <t>Agneau (CUI.PV.AGNEAU)</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</si>
  <si>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</si>
  <si>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</si>
  <si>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</si>
  <si>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</si>
  <si>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</si>
  <si>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</si>
  <si>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</si>
  <si>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</si>
  <si>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</si>
  <si>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</si>
  <si>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</si>
  <si>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</si>
  <si>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</si>
  <si>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18/09/2026 11:40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</si>
  <si>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</si>
  <si>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</si>
  <si>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</si>
  <si>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</si>
  <si>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</si>
  <si>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</si>
  <si>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</si>
  <si>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</si>
  <si>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</si>
  <si>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</si>
  <si>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</si>
  <si>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</si>
  <si>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</si>
  <si>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kg</t>
  </si>
  <si>
    <t>00000061</t>
  </si>
  <si>
    <t>EAU</t>
  </si>
  <si>
    <t>Matières diverses (à trier)</t>
  </si>
  <si>
    <t>lt</t>
  </si>
  <si>
    <t>00001691</t>
  </si>
  <si>
    <t>spigol préparation pour riz et paëlla</t>
  </si>
  <si>
    <t>Épicerie salée</t>
  </si>
  <si>
    <t>EPI-CANNELLE-POW</t>
  </si>
  <si>
    <t>Cannelle en poudre</t>
  </si>
  <si>
    <t>Épices en poudre et graines</t>
  </si>
  <si>
    <t>EPI-CUMIN-POW</t>
  </si>
  <si>
    <t>Cumin moulu</t>
  </si>
  <si>
    <t>SESAME-GRAIN</t>
  </si>
  <si>
    <t>Graines de sésame</t>
  </si>
  <si>
    <t>EPI-PIMENT-CAYE</t>
  </si>
  <si>
    <t>Piment de Cayenne</t>
  </si>
  <si>
    <t>EPI-POIVRE-NOIR</t>
  </si>
  <si>
    <t>Poivre noir moulu</t>
  </si>
  <si>
    <t>HER-BOUQUET-G</t>
  </si>
  <si>
    <t>Bouquet garni sachet dose</t>
  </si>
  <si>
    <t>Herbes aromatiques séchées</t>
  </si>
  <si>
    <t>FAR-T55</t>
  </si>
  <si>
    <t>Farine de blé T55</t>
  </si>
  <si>
    <t>Farines de blé</t>
  </si>
  <si>
    <t>KNORR-FBLIE-STD</t>
  </si>
  <si>
    <t>Fonds Brun Lié (Knorr Professional)</t>
  </si>
  <si>
    <t>Fonds déshydratés et poudres</t>
  </si>
  <si>
    <t>PRUNEAU-AG</t>
  </si>
  <si>
    <t>Pruneaux d'Agen dénoyautés</t>
  </si>
  <si>
    <t>Fruits séchés et confits</t>
  </si>
  <si>
    <t>HUI-TOURNESOL</t>
  </si>
  <si>
    <t>Huile de tournesol raffinée vrac</t>
  </si>
  <si>
    <t>Huiles végétales</t>
  </si>
  <si>
    <t>SEL-FIN</t>
  </si>
  <si>
    <t>Sel fin de cuisine</t>
  </si>
  <si>
    <t>Sels et condiments de base</t>
  </si>
  <si>
    <t>MIEL-FLORES</t>
  </si>
  <si>
    <t>Miel toutes fleurs vrac</t>
  </si>
  <si>
    <t>Sucres et édulcorants</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</si>
  <si>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</si>
  <si>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</si>
  <si>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</si>
  <si>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</si>
  <si>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</si>
  <si>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</si>
  <si>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</si>
  <si>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</si>
  <si>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</si>
  <si>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</si>
  <si>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</si>
  <si>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</si>
  <si>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</si>
  <si>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</si>
  <si>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 pc)</t>
  </si>
  <si>
    <t>recette</t>
  </si>
  <si>
    <t>Agneau</t>
  </si>
  <si>
    <t xml:space="preserve">    ↳ Épaule d'agneau désossée</t>
  </si>
  <si>
    <t>matiere</t>
  </si>
  <si>
    <t xml:space="preserve">    ↳ Oignons émincés surgelés</t>
  </si>
  <si>
    <t xml:space="preserve">    ↳ Pruneaux d'Agen dénoyautés</t>
  </si>
  <si>
    <t xml:space="preserve">    ↳ Huile de tournesol raffinée vrac</t>
  </si>
  <si>
    <t xml:space="preserve">    ↳ Ail haché IQF</t>
  </si>
  <si>
    <t xml:space="preserve">    ↳ Miel toutes fleurs vrac</t>
  </si>
  <si>
    <t xml:space="preserve">    ↳ Farine de blé T55</t>
  </si>
  <si>
    <t xml:space="preserve">    ↳ Graines de sésame</t>
  </si>
  <si>
    <t xml:space="preserve">    ↳ Concentré de tomate double</t>
  </si>
  <si>
    <t xml:space="preserve">    ↳ Tomates en dés surgelées IQF</t>
  </si>
  <si>
    <t xml:space="preserve">    ↳ spigol préparation pour riz et paëlla</t>
  </si>
  <si>
    <t xml:space="preserve">    ↳ Cannelle en poudre</t>
  </si>
  <si>
    <t xml:space="preserve">    ↳ Cumin moulu</t>
  </si>
  <si>
    <t xml:space="preserve">    ↳ Sel fin de cuisine</t>
  </si>
  <si>
    <t xml:space="preserve">    ↳ Poivre noir moulu</t>
  </si>
  <si>
    <t xml:space="preserve">    ↳ Piment de Cayenne</t>
  </si>
  <si>
    <t xml:space="preserve">    ↳ Bouquet garni sachet dose</t>
  </si>
  <si>
    <t xml:space="preserve">    ↳ Fond brun lie reconstitue (collectivite)</t>
  </si>
  <si>
    <t>Préparations de base collectivité</t>
  </si>
  <si>
    <t xml:space="preserve">        ↳ EAU</t>
  </si>
  <si>
    <t xml:space="preserve">        ↳ Fonds Brun Lié (Knorr Professional)</t>
  </si>
  <si>
    <t>Recette</t>
  </si>
  <si>
    <t>#</t>
  </si>
  <si>
    <t>Verbe</t>
  </si>
  <si>
    <t>Étape</t>
  </si>
  <si>
    <t>Précision technique</t>
  </si>
  <si>
    <t>Durée</t>
  </si>
  <si>
    <t>Fond brun lie reconstitue (collectivite)</t>
  </si>
  <si>
    <t>DISSOUDRE</t>
  </si>
  <si>
    <t>Délayer la poudre dans l'eau froide en fouettant, puis porter à ébullition en remuant régulièrement.</t>
  </si>
  <si>
    <t>Fiche technique — Tajine d'agneau aux pruneaux</t>
  </si>
  <si>
    <t>Tajine d'agneau aux pruneaux  GRO_CDC_129</t>
  </si>
  <si>
    <t>1.</t>
  </si>
  <si>
    <t>2.</t>
  </si>
  <si>
    <t xml:space="preserve">    Fond brun lie reconstitue (collectivite)</t>
  </si>
  <si>
    <t>3.</t>
  </si>
  <si>
    <t>4.</t>
  </si>
  <si>
    <t>5.</t>
  </si>
  <si>
    <t>6.</t>
  </si>
  <si>
    <t>↳ Fond brun lie reconstitue (collectivite)  GRO-FOND-BRUN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</si>
</sst>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467.17175</v>
      </c>
    </row>
    <row r="12">
      <c r="A12" t="s" s="3">
        <v>16</v>
      </c>
      <c r="B12" s="4">
        <v>467.17175</v>
      </c>
    </row>
    <row r="13">
      <c r="A13"/>
      <c r="B13"/>
    </row>
    <row r="14">
      <c r="A14" t="s" s="5">
        <v>17</v>
      </c>
      <c r="B14" t="s" s="5">
        <v>14</v>
      </c>
    </row>
    <row r="15">
      <c r="A15" t="s" s="5">
        <v>18</v>
      </c>
      <c r="B15" s="6">
        <v>467.17175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0.15</v>
      </c>
      <c r="E7" s="11">
        <f>D7*$B$2</f>
        <v>0.15</v>
      </c>
      <c r="F7" t="s">
        <v>34</v>
      </c>
      <c r="G7" s="4">
        <f>E7*2.8</f>
        <v>0.42</v>
      </c>
    </row>
    <row r="8">
      <c r="A8" t="s" s="12">
        <v>35</v>
      </c>
      <c r="B8" t="s">
        <v>36</v>
      </c>
      <c r="C8" t="s">
        <v>37</v>
      </c>
      <c r="D8" s="9">
        <v>11.7</v>
      </c>
      <c r="E8" s="11">
        <f>D8*$B$2</f>
        <v>11.7</v>
      </c>
      <c r="F8" t="s">
        <v>38</v>
      </c>
      <c r="G8" s="4">
        <f>E8*0.003</f>
        <v>0.0351</v>
      </c>
    </row>
    <row r="9">
      <c r="A9" t="s" s="12">
        <v>39</v>
      </c>
      <c r="B9" t="s">
        <v>40</v>
      </c>
      <c r="C9" t="s">
        <v>41</v>
      </c>
      <c r="D9" s="9">
        <v>0.012</v>
      </c>
      <c r="E9" s="11">
        <f>D9*$B$2</f>
        <v>0.012</v>
      </c>
      <c r="F9" t="s">
        <v>24</v>
      </c>
      <c r="G9" s="4">
        <f>E9*0</f>
        <v>0</v>
      </c>
    </row>
    <row r="10">
      <c r="A10" t="s">
        <v>42</v>
      </c>
      <c r="B10" t="s">
        <v>43</v>
      </c>
      <c r="C10" t="s">
        <v>44</v>
      </c>
      <c r="D10" s="9">
        <v>0.015</v>
      </c>
      <c r="E10" s="11">
        <f>D10*$B$2</f>
        <v>0.015</v>
      </c>
      <c r="F10" t="s">
        <v>34</v>
      </c>
      <c r="G10" s="4">
        <f>E10*10.5</f>
        <v>0.1575</v>
      </c>
    </row>
    <row r="11">
      <c r="A11" t="s">
        <v>45</v>
      </c>
      <c r="B11" t="s">
        <v>46</v>
      </c>
      <c r="C11" t="s">
        <v>44</v>
      </c>
      <c r="D11" s="9">
        <v>0.01</v>
      </c>
      <c r="E11" s="11">
        <f>D11*$B$2</f>
        <v>0.01</v>
      </c>
      <c r="F11" t="s">
        <v>34</v>
      </c>
      <c r="G11" s="4">
        <f>E11*8.5</f>
        <v>0.085</v>
      </c>
    </row>
    <row r="12">
      <c r="A12" t="s">
        <v>47</v>
      </c>
      <c r="B12" t="s">
        <v>48</v>
      </c>
      <c r="C12" t="s">
        <v>44</v>
      </c>
      <c r="D12" s="9">
        <v>0.2</v>
      </c>
      <c r="E12" s="11">
        <f>D12*$B$2</f>
        <v>0.2</v>
      </c>
      <c r="F12" t="s">
        <v>34</v>
      </c>
      <c r="G12" s="4">
        <f>E12*9</f>
        <v>1.8</v>
      </c>
    </row>
    <row r="13">
      <c r="A13" t="s">
        <v>49</v>
      </c>
      <c r="B13" t="s">
        <v>50</v>
      </c>
      <c r="C13" t="s">
        <v>44</v>
      </c>
      <c r="D13" s="9">
        <v>0.002</v>
      </c>
      <c r="E13" s="11">
        <f>D13*$B$2</f>
        <v>0.002</v>
      </c>
      <c r="F13" t="s">
        <v>34</v>
      </c>
      <c r="G13" s="4">
        <f>E13*9.8</f>
        <v>0.0196</v>
      </c>
    </row>
    <row r="14">
      <c r="A14" t="s">
        <v>51</v>
      </c>
      <c r="B14" t="s">
        <v>52</v>
      </c>
      <c r="C14" t="s">
        <v>44</v>
      </c>
      <c r="D14" s="9">
        <v>0.007</v>
      </c>
      <c r="E14" s="11">
        <f>D14*$B$2</f>
        <v>0.007</v>
      </c>
      <c r="F14" t="s">
        <v>34</v>
      </c>
      <c r="G14" s="4">
        <f>E14*12.5</f>
        <v>0.0875</v>
      </c>
    </row>
    <row r="15">
      <c r="A15" t="s">
        <v>53</v>
      </c>
      <c r="B15" t="s">
        <v>54</v>
      </c>
      <c r="C15" t="s">
        <v>55</v>
      </c>
      <c r="D15" s="9">
        <v>1</v>
      </c>
      <c r="E15" s="11">
        <f>D15*$B$2</f>
        <v>1</v>
      </c>
      <c r="F15" t="s">
        <v>34</v>
      </c>
      <c r="G15" s="4">
        <f>E15*14</f>
        <v>14</v>
      </c>
    </row>
    <row r="16">
      <c r="A16" t="s">
        <v>56</v>
      </c>
      <c r="B16" t="s">
        <v>57</v>
      </c>
      <c r="C16" t="s">
        <v>58</v>
      </c>
      <c r="D16" s="9">
        <v>0.45</v>
      </c>
      <c r="E16" s="11">
        <f>D16*$B$2</f>
        <v>0.45</v>
      </c>
      <c r="F16" t="s">
        <v>34</v>
      </c>
      <c r="G16" s="4">
        <f>E16*0.56</f>
        <v>0.252</v>
      </c>
    </row>
    <row r="17">
      <c r="A17" t="s">
        <v>59</v>
      </c>
      <c r="B17" t="s">
        <v>60</v>
      </c>
      <c r="C17" t="s">
        <v>61</v>
      </c>
      <c r="D17" s="9">
        <v>0.3</v>
      </c>
      <c r="E17" s="11">
        <f>D17*$B$2</f>
        <v>0.3</v>
      </c>
      <c r="F17" t="s">
        <v>34</v>
      </c>
      <c r="G17" s="4">
        <f>E17*0</f>
        <v>0</v>
      </c>
    </row>
    <row r="18">
      <c r="A18" t="s">
        <v>62</v>
      </c>
      <c r="B18" t="s">
        <v>63</v>
      </c>
      <c r="C18" t="s">
        <v>64</v>
      </c>
      <c r="D18" s="9">
        <v>6</v>
      </c>
      <c r="E18" s="11">
        <f>D18*$B$2</f>
        <v>6</v>
      </c>
      <c r="F18" t="s">
        <v>34</v>
      </c>
      <c r="G18" s="4">
        <f>E18*6.2</f>
        <v>37.2</v>
      </c>
    </row>
    <row r="19">
      <c r="A19" t="s">
        <v>65</v>
      </c>
      <c r="B19" t="s">
        <v>66</v>
      </c>
      <c r="C19" t="s">
        <v>67</v>
      </c>
      <c r="D19" s="9">
        <v>0.25</v>
      </c>
      <c r="E19" s="11">
        <f>D19*$B$2</f>
        <v>0.25</v>
      </c>
      <c r="F19" t="s">
        <v>38</v>
      </c>
      <c r="G19" s="4">
        <f>E19*1.05</f>
        <v>0.2625</v>
      </c>
    </row>
    <row r="20">
      <c r="A20" t="s">
        <v>68</v>
      </c>
      <c r="B20" t="s">
        <v>69</v>
      </c>
      <c r="C20" t="s">
        <v>70</v>
      </c>
      <c r="D20" s="9">
        <v>0.073</v>
      </c>
      <c r="E20" s="11">
        <f>D20*$B$2</f>
        <v>0.073</v>
      </c>
      <c r="F20" t="s">
        <v>34</v>
      </c>
      <c r="G20" s="4">
        <f>E20*0.35</f>
        <v>0.02555</v>
      </c>
    </row>
    <row r="21">
      <c r="A21" t="s">
        <v>71</v>
      </c>
      <c r="B21" t="s">
        <v>72</v>
      </c>
      <c r="C21" t="s">
        <v>73</v>
      </c>
      <c r="D21" s="9">
        <v>0.75</v>
      </c>
      <c r="E21" s="11">
        <f>D21*$B$2</f>
        <v>0.75</v>
      </c>
      <c r="F21" t="s">
        <v>34</v>
      </c>
      <c r="G21" s="4">
        <f>E21*5.8</f>
        <v>4.35</v>
      </c>
    </row>
    <row r="22">
      <c r="A22" t="s">
        <v>74</v>
      </c>
      <c r="B22" t="s">
        <v>75</v>
      </c>
      <c r="C22" t="s">
        <v>76</v>
      </c>
      <c r="D22" s="9">
        <v>0.2</v>
      </c>
      <c r="E22" s="11">
        <f>D22*$B$2</f>
        <v>0.2</v>
      </c>
      <c r="F22" t="s">
        <v>34</v>
      </c>
      <c r="G22" s="4">
        <f>E22*9.26</f>
        <v>1.852</v>
      </c>
    </row>
    <row r="23">
      <c r="A23" t="s">
        <v>77</v>
      </c>
      <c r="B23" t="s">
        <v>78</v>
      </c>
      <c r="C23" t="s">
        <v>76</v>
      </c>
      <c r="D23" s="9">
        <v>2.5</v>
      </c>
      <c r="E23" s="11">
        <f>D23*$B$2</f>
        <v>2.5</v>
      </c>
      <c r="F23" t="s">
        <v>34</v>
      </c>
      <c r="G23" s="4">
        <f>E23*3.89</f>
        <v>9.725</v>
      </c>
    </row>
    <row r="24">
      <c r="A24" t="s">
        <v>79</v>
      </c>
      <c r="B24" t="s">
        <v>80</v>
      </c>
      <c r="C24" t="s">
        <v>76</v>
      </c>
      <c r="D24" s="9">
        <v>2.5</v>
      </c>
      <c r="E24" s="11">
        <f>D24*$B$2</f>
        <v>2.5</v>
      </c>
      <c r="F24" t="s">
        <v>34</v>
      </c>
      <c r="G24" s="4">
        <f>E24*2.92</f>
        <v>7.3</v>
      </c>
    </row>
    <row r="25">
      <c r="A25" t="s">
        <v>81</v>
      </c>
      <c r="B25" t="s">
        <v>82</v>
      </c>
      <c r="C25" t="s">
        <v>83</v>
      </c>
      <c r="D25" s="9">
        <v>16</v>
      </c>
      <c r="E25" s="11">
        <f>D25*$B$2</f>
        <v>16</v>
      </c>
      <c r="F25" t="s">
        <v>34</v>
      </c>
      <c r="G25" s="4">
        <f>E25*24.35</f>
        <v>389.6</v>
      </c>
    </row>
    <row r="26">
      <c r="A26"/>
      <c r="B26"/>
      <c r="C26"/>
      <c r="D26"/>
      <c r="E26"/>
      <c r="F26" t="s" s="3">
        <v>84</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29</v>
      </c>
      <c r="F1" t="s" s="2">
        <v>5</v>
      </c>
    </row>
    <row r="2">
      <c r="A2">
        <v>0</v>
      </c>
      <c r="B2" t="s">
        <v>2</v>
      </c>
      <c r="C2" t="s">
        <v>89</v>
      </c>
      <c r="D2" s="11">
        <v>1</v>
      </c>
      <c r="E2" t="s">
        <v>24</v>
      </c>
      <c r="F2" t="s">
        <v>90</v>
      </c>
    </row>
    <row r="3">
      <c r="A3">
        <v>1</v>
      </c>
      <c r="B3" t="s">
        <v>91</v>
      </c>
      <c r="C3" t="s">
        <v>92</v>
      </c>
      <c r="D3" s="11">
        <v>16</v>
      </c>
      <c r="E3" t="s">
        <v>34</v>
      </c>
      <c r="F3" t="s">
        <v>83</v>
      </c>
    </row>
    <row r="4">
      <c r="A4">
        <v>1</v>
      </c>
      <c r="B4" t="s">
        <v>93</v>
      </c>
      <c r="C4" t="s">
        <v>92</v>
      </c>
      <c r="D4" s="11">
        <v>2.5</v>
      </c>
      <c r="E4" t="s">
        <v>34</v>
      </c>
      <c r="F4" t="s">
        <v>76</v>
      </c>
    </row>
    <row r="5">
      <c r="A5">
        <v>1</v>
      </c>
      <c r="B5" t="s">
        <v>94</v>
      </c>
      <c r="C5" t="s">
        <v>92</v>
      </c>
      <c r="D5" s="11">
        <v>6</v>
      </c>
      <c r="E5" t="s">
        <v>34</v>
      </c>
      <c r="F5" t="s">
        <v>64</v>
      </c>
    </row>
    <row r="6">
      <c r="A6">
        <v>1</v>
      </c>
      <c r="B6" t="s">
        <v>95</v>
      </c>
      <c r="C6" t="s">
        <v>92</v>
      </c>
      <c r="D6" s="11">
        <v>0.25</v>
      </c>
      <c r="E6" t="s">
        <v>38</v>
      </c>
      <c r="F6" t="s">
        <v>67</v>
      </c>
    </row>
    <row r="7">
      <c r="A7">
        <v>1</v>
      </c>
      <c r="B7" t="s">
        <v>96</v>
      </c>
      <c r="C7" t="s">
        <v>92</v>
      </c>
      <c r="D7" s="11">
        <v>0.2</v>
      </c>
      <c r="E7" t="s">
        <v>34</v>
      </c>
      <c r="F7" t="s">
        <v>76</v>
      </c>
    </row>
    <row r="8">
      <c r="A8">
        <v>1</v>
      </c>
      <c r="B8" t="s">
        <v>97</v>
      </c>
      <c r="C8" t="s">
        <v>92</v>
      </c>
      <c r="D8" s="11">
        <v>0.75</v>
      </c>
      <c r="E8" t="s">
        <v>34</v>
      </c>
      <c r="F8" t="s">
        <v>73</v>
      </c>
    </row>
    <row r="9">
      <c r="A9">
        <v>1</v>
      </c>
      <c r="B9" t="s">
        <v>98</v>
      </c>
      <c r="C9" t="s">
        <v>92</v>
      </c>
      <c r="D9" s="11">
        <v>0.45</v>
      </c>
      <c r="E9" t="s">
        <v>34</v>
      </c>
      <c r="F9" t="s">
        <v>58</v>
      </c>
    </row>
    <row r="10">
      <c r="A10">
        <v>1</v>
      </c>
      <c r="B10" t="s">
        <v>99</v>
      </c>
      <c r="C10" t="s">
        <v>92</v>
      </c>
      <c r="D10" s="11">
        <v>0.2</v>
      </c>
      <c r="E10" t="s">
        <v>34</v>
      </c>
      <c r="F10" t="s">
        <v>44</v>
      </c>
    </row>
    <row r="11">
      <c r="A11">
        <v>1</v>
      </c>
      <c r="B11" t="s">
        <v>100</v>
      </c>
      <c r="C11" t="s">
        <v>92</v>
      </c>
      <c r="D11" s="11">
        <v>0.15</v>
      </c>
      <c r="E11" t="s">
        <v>34</v>
      </c>
      <c r="F11" t="s">
        <v>33</v>
      </c>
    </row>
    <row r="12">
      <c r="A12">
        <v>1</v>
      </c>
      <c r="B12" t="s">
        <v>101</v>
      </c>
      <c r="C12" t="s">
        <v>92</v>
      </c>
      <c r="D12" s="11">
        <v>2.5</v>
      </c>
      <c r="E12" t="s">
        <v>34</v>
      </c>
      <c r="F12" t="s">
        <v>76</v>
      </c>
    </row>
    <row r="13">
      <c r="A13">
        <v>1</v>
      </c>
      <c r="B13" t="s">
        <v>102</v>
      </c>
      <c r="C13" t="s">
        <v>92</v>
      </c>
      <c r="D13" s="11">
        <v>0.012</v>
      </c>
      <c r="E13" t="s">
        <v>34</v>
      </c>
      <c r="F13" t="s">
        <v>41</v>
      </c>
    </row>
    <row r="14">
      <c r="A14">
        <v>1</v>
      </c>
      <c r="B14" t="s">
        <v>103</v>
      </c>
      <c r="C14" t="s">
        <v>92</v>
      </c>
      <c r="D14" s="11">
        <v>0.015</v>
      </c>
      <c r="E14" t="s">
        <v>34</v>
      </c>
      <c r="F14" t="s">
        <v>44</v>
      </c>
    </row>
    <row r="15">
      <c r="A15">
        <v>1</v>
      </c>
      <c r="B15" t="s">
        <v>104</v>
      </c>
      <c r="C15" t="s">
        <v>92</v>
      </c>
      <c r="D15" s="11">
        <v>0.01</v>
      </c>
      <c r="E15" t="s">
        <v>34</v>
      </c>
      <c r="F15" t="s">
        <v>44</v>
      </c>
    </row>
    <row r="16">
      <c r="A16">
        <v>1</v>
      </c>
      <c r="B16" t="s">
        <v>105</v>
      </c>
      <c r="C16" t="s">
        <v>92</v>
      </c>
      <c r="D16" s="11">
        <v>0.073</v>
      </c>
      <c r="E16" t="s">
        <v>34</v>
      </c>
      <c r="F16" t="s">
        <v>70</v>
      </c>
    </row>
    <row r="17">
      <c r="A17">
        <v>1</v>
      </c>
      <c r="B17" t="s">
        <v>106</v>
      </c>
      <c r="C17" t="s">
        <v>92</v>
      </c>
      <c r="D17" s="11">
        <v>0.007</v>
      </c>
      <c r="E17" t="s">
        <v>34</v>
      </c>
      <c r="F17" t="s">
        <v>44</v>
      </c>
    </row>
    <row r="18">
      <c r="A18">
        <v>1</v>
      </c>
      <c r="B18" t="s">
        <v>107</v>
      </c>
      <c r="C18" t="s">
        <v>92</v>
      </c>
      <c r="D18" s="11">
        <v>0.002</v>
      </c>
      <c r="E18" t="s">
        <v>34</v>
      </c>
      <c r="F18" t="s">
        <v>44</v>
      </c>
    </row>
    <row r="19">
      <c r="A19">
        <v>1</v>
      </c>
      <c r="B19" t="s">
        <v>108</v>
      </c>
      <c r="C19" t="s">
        <v>92</v>
      </c>
      <c r="D19" s="11">
        <v>1</v>
      </c>
      <c r="E19" t="s">
        <v>24</v>
      </c>
      <c r="F19" t="s">
        <v>55</v>
      </c>
    </row>
    <row r="20">
      <c r="A20">
        <v>1</v>
      </c>
      <c r="B20" t="s">
        <v>109</v>
      </c>
      <c r="C20" t="s">
        <v>89</v>
      </c>
      <c r="D20" s="11">
        <v>12</v>
      </c>
      <c r="E20" t="s">
        <v>38</v>
      </c>
      <c r="F20" t="s">
        <v>110</v>
      </c>
    </row>
    <row r="21">
      <c r="A21">
        <v>2</v>
      </c>
      <c r="B21" t="s">
        <v>111</v>
      </c>
      <c r="C21" t="s">
        <v>92</v>
      </c>
      <c r="D21" s="11">
        <v>11.7</v>
      </c>
      <c r="E21" t="s">
        <v>38</v>
      </c>
      <c r="F21" t="s">
        <v>37</v>
      </c>
    </row>
    <row r="22">
      <c r="A22">
        <v>2</v>
      </c>
      <c r="B22" t="s">
        <v>112</v>
      </c>
      <c r="C22" t="s">
        <v>92</v>
      </c>
      <c r="D22" s="11">
        <v>0.3</v>
      </c>
      <c r="E22" t="s">
        <v>34</v>
      </c>
      <c r="F22" t="s">
        <v>61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t>
        </is>
      </c>
      <c r="E3" t="s" s="14"/>
      <c r="F3"/>
    </row>
    <row r="4">
      <c r="A4" t="s">
        <v>2</v>
      </c>
      <c r="B4">
        <v>3</v>
      </c>
      <c r="C4"/>
      <c r="D4" t="inlineStr" s="14">
        <is>
          <t>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t>
        </is>
      </c>
      <c r="E4" t="s" s="14"/>
      <c r="F4"/>
    </row>
    <row r="5">
      <c r="A5" t="s">
        <v>2</v>
      </c>
      <c r="B5">
        <v>4</v>
      </c>
      <c r="C5"/>
      <c r="D5" t="inlineStr" s="14">
        <is>
          <t>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t>
        </is>
      </c>
      <c r="E5" t="s" s="14"/>
      <c r="F5"/>
    </row>
    <row r="6">
      <c r="A6" t="s">
        <v>2</v>
      </c>
      <c r="B6">
        <v>5</v>
      </c>
      <c r="C6"/>
      <c r="D6" t="inlineStr" s="14">
        <is>
          <t>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t>
        </is>
      </c>
      <c r="E6" t="s" s="14"/>
      <c r="F6"/>
    </row>
    <row r="7">
      <c r="A7" t="s">
        <v>2</v>
      </c>
      <c r="B7">
        <v>6</v>
      </c>
      <c r="C7"/>
      <c r="D7" t="inlineStr" s="14">
        <is>
          <t>Dresser et servir — Dresser à l'assiette 2 morceaux d'agneau et des pruneaux glacés au miel. Saupoudrer de graines de sésame grillées. Napper avec la sauce. Accompagner ce couscous de semoule parfumée à la fleur d'oranger.</t>
        </is>
      </c>
      <c r="E7" t="s" s="14"/>
      <c r="F7"/>
    </row>
    <row r="8">
      <c r="A8" t="s">
        <v>119</v>
      </c>
      <c r="B8">
        <v>1</v>
      </c>
      <c r="C8" t="s">
        <v>120</v>
      </c>
      <c r="D8" t="s" s="14">
        <v>121</v>
      </c>
      <c r="E8" t="s" s="14"/>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122</v>
      </c>
      <c r="B1"/>
      <c r="C1"/>
      <c r="D1"/>
    </row>
    <row r="2">
      <c r="A2" t="str" s="15">
        <f>"GRO_CDC_129 · CUI.PV.AGNEAU · référence : "&amp;Besoins!B3&amp;" "&amp;Besoins!C3&amp;" · multiplicateur réglable sur la feuille ""Besoins"""</f>
        <v>GRO_CDC_129 · CUI.PV.AGNEAU · référence : 1 pc · multiplicateur réglable sur la feuille </v>
      </c>
      <c r="B2"/>
      <c r="C2"/>
      <c r="D2"/>
    </row>
    <row r="3">
      <c r="A3"/>
      <c r="B3"/>
      <c r="C3"/>
      <c r="D3"/>
    </row>
    <row r="4">
      <c r="A4" t="s" s="16">
        <v>123</v>
      </c>
      <c r="B4"/>
      <c r="C4"/>
      <c r="D4"/>
    </row>
    <row r="5">
      <c r="A5" t="s" s="17">
        <v>124</v>
      </c>
      <c r="B5" t="str" s="14">
        <f>Procedure!D2</f>
        <v>Mise en place du poste de travail — Vérifier les D.L.C., peser les denrées, sélectionner le matériel nécessaire. Laver et désinfecter le matériel et le poste de travail en suivant les protocoles.</v>
      </c>
      <c r="C5"/>
      <c r="D5"/>
    </row>
    <row r="6">
      <c r="A6" t="s" s="17">
        <v>125</v>
      </c>
      <c r="B6" t="str" s="14">
        <f>Procedure!D3</f>
        <v>Préparations préliminaires — Déconditionner les morceaux d'agneau suivant la procédure. Faire égoutter la viande dans un bac GN 2/1 H 200 en polycarbonate muni d'une grille. Couvrir et stocker au froid en attente d'utilisation. Déconditionner la tomate concentrée suivant la procédure. Réserver dans une calotte. Déconditionner les pruneaux suivant la procédure. Réserver dans une calotte. Dans un rondeau, réaliser 12 litres de fond de veau clair, à partir de fond déshydraté, en se reportant aux recommandations du fabricant. Réserver au chaud en attente d'utilisation.</v>
      </c>
      <c r="C6"/>
      <c r="D6"/>
    </row>
    <row r="7">
      <c r="A7"/>
      <c r="B7" t="str">
        <f>Besoins!B7</f>
        <v>Concentré de tomate double</v>
      </c>
      <c r="C7" s="11">
        <f>Besoins!E7</f>
        <v>0.15</v>
      </c>
      <c r="D7" t="str">
        <f>Besoins!F7</f>
        <v>kg</v>
      </c>
    </row>
    <row r="8">
      <c r="A8"/>
      <c r="B8" t="s">
        <v>126</v>
      </c>
      <c r="C8" s="11">
        <f>'Besoins'!$B$2*12</f>
        <v>12</v>
      </c>
      <c r="D8" t="s">
        <v>38</v>
      </c>
    </row>
    <row r="9">
      <c r="A9"/>
      <c r="B9" t="str">
        <f>Besoins!B18</f>
        <v>Pruneaux d'Agen dénoyautés</v>
      </c>
      <c r="C9" s="11">
        <f>Besoins!E18</f>
        <v>6</v>
      </c>
      <c r="D9" t="str">
        <f>Besoins!F18</f>
        <v>kg</v>
      </c>
    </row>
    <row r="10">
      <c r="A10"/>
      <c r="B10" t="str">
        <f>Besoins!B25</f>
        <v>Épaule d'agneau désossée</v>
      </c>
      <c r="C10" s="11">
        <f>Besoins!E25</f>
        <v>16</v>
      </c>
      <c r="D10" t="str">
        <f>Besoins!F25</f>
        <v>kg</v>
      </c>
    </row>
    <row r="11">
      <c r="A11" t="s" s="17">
        <v>127</v>
      </c>
      <c r="B11" t="str" s="14">
        <f>Procedure!D4</f>
        <v>Saisir la viande — Préchauffer le four sur la position chaleur sèche à +250°C. Mettre les morceaux de viande dans 6 bacs GN 1/1 H 65 perforés. Étager les 6 bacs sur l'échelle de four. Mettre un bac en bas de l'échelle sous les bacs perforés pour récupérer les graisses de cuisson. Enfourner. Saisir et laisser colorer les morceaux de viande sur toutes les faces.</v>
      </c>
      <c r="C11"/>
      <c r="D11"/>
    </row>
    <row r="12">
      <c r="A12" t="s" s="17">
        <v>128</v>
      </c>
      <c r="B12" t="str" s="14">
        <f>Procedure!D5</f>
        <v>Marquer la cuisson du tajine — Préchauffer la sauteuse. Dans la sauteuse, à l'huile, faire revenir les oignons. Ajouter les morceaux d'agneau saisis et la farine. Remuer l'ensemble et laisser cuire la farine 5 minutes environ. Adjoindre la tomate concentrée, la tomate en cubes, la cannelle, le safran, le cumin, l'ail haché, le bouquet garni, le sel et les poivres. Mouiller avec le fond de veau clair. Remuer l'ensemble à la spatule. Piquer la sonde de cuisson dans un morceau de viande. Porter à ébullition. Écumer la surface du tajine. Cuire à couvert 1h/1h15 environ. Atteindre +90/95°C à cœur du morceau de viande. Vérifier la cuisson. Décanter la viande dans 4 bacs GN 1/1 H 65. Couvrir et maintenir au chaud en attente de finition. Laisser réduire le fond de cuisson, afin d'obtenir le volume (10L) et la consistance désirés. Rectifier l'assaisonnement. Retirer le bouquet garni. Dégraisser la surface de cuisson. Répartir et verser la sauce sur les morceaux de viande des 4 bacs. Couvrir. Agiter les bacs d'un mouvement circulaire pour lier les éléments. Respecter la procédure de fin de cuisson. Stocker en armoire chaude et maintenir à +63°C en attente de consommation.</v>
      </c>
      <c r="C12"/>
      <c r="D12"/>
    </row>
    <row r="13">
      <c r="A13"/>
      <c r="B13" t="str">
        <f>Besoins!B19</f>
        <v>Huile de tournesol raffinée vrac</v>
      </c>
      <c r="C13" s="11">
        <f>Besoins!E19</f>
        <v>0.25</v>
      </c>
      <c r="D13" t="str">
        <f>Besoins!F19</f>
        <v>lt</v>
      </c>
    </row>
    <row r="14">
      <c r="A14"/>
      <c r="B14" t="str">
        <f>Besoins!B23</f>
        <v>Oignons émincés surgelés</v>
      </c>
      <c r="C14" s="11">
        <f>Besoins!E23</f>
        <v>2.5</v>
      </c>
      <c r="D14" t="str">
        <f>Besoins!F23</f>
        <v>kg</v>
      </c>
    </row>
    <row r="15">
      <c r="A15"/>
      <c r="B15" t="str">
        <f>Besoins!B22</f>
        <v>Ail haché IQF</v>
      </c>
      <c r="C15" s="11">
        <f>Besoins!E22</f>
        <v>0.2</v>
      </c>
      <c r="D15" t="str">
        <f>Besoins!F22</f>
        <v>kg</v>
      </c>
    </row>
    <row r="16">
      <c r="A16"/>
      <c r="B16" t="str">
        <f>Besoins!B16</f>
        <v>Farine de blé T55</v>
      </c>
      <c r="C16" s="11">
        <f>Besoins!E16</f>
        <v>0.45</v>
      </c>
      <c r="D16" t="str">
        <f>Besoins!F16</f>
        <v>kg</v>
      </c>
    </row>
    <row r="17">
      <c r="A17"/>
      <c r="B17" t="str">
        <f>Besoins!B24</f>
        <v>Tomates en dés surgelées IQF</v>
      </c>
      <c r="C17" s="11">
        <f>Besoins!E24</f>
        <v>2.5</v>
      </c>
      <c r="D17" t="str">
        <f>Besoins!F24</f>
        <v>kg</v>
      </c>
    </row>
    <row r="18">
      <c r="A18"/>
      <c r="B18" t="str">
        <f>Besoins!B9</f>
        <v>spigol préparation pour riz et paëlla</v>
      </c>
      <c r="C18" s="11">
        <f>Besoins!E9</f>
        <v>0.012</v>
      </c>
      <c r="D18" t="str">
        <f>Besoins!F9</f>
        <v>kg</v>
      </c>
    </row>
    <row r="19">
      <c r="A19"/>
      <c r="B19" t="str">
        <f>Besoins!B10</f>
        <v>Cannelle en poudre</v>
      </c>
      <c r="C19" s="11">
        <f>Besoins!E10</f>
        <v>0.015</v>
      </c>
      <c r="D19" t="str">
        <f>Besoins!F10</f>
        <v>kg</v>
      </c>
    </row>
    <row r="20">
      <c r="A20"/>
      <c r="B20" t="str">
        <f>Besoins!B11</f>
        <v>Cumin moulu</v>
      </c>
      <c r="C20" s="11">
        <f>Besoins!E11</f>
        <v>0.01</v>
      </c>
      <c r="D20" t="str">
        <f>Besoins!F11</f>
        <v>kg</v>
      </c>
    </row>
    <row r="21">
      <c r="A21"/>
      <c r="B21" t="str">
        <f>Besoins!B20</f>
        <v>Sel fin de cuisine</v>
      </c>
      <c r="C21" s="11">
        <f>Besoins!E20</f>
        <v>0.073</v>
      </c>
      <c r="D21" t="str">
        <f>Besoins!F20</f>
        <v>kg</v>
      </c>
    </row>
    <row r="22">
      <c r="A22"/>
      <c r="B22" t="str">
        <f>Besoins!B14</f>
        <v>Poivre noir moulu</v>
      </c>
      <c r="C22" s="11">
        <f>Besoins!E14</f>
        <v>0.007</v>
      </c>
      <c r="D22" t="str">
        <f>Besoins!F14</f>
        <v>kg</v>
      </c>
    </row>
    <row r="23">
      <c r="A23"/>
      <c r="B23" t="str">
        <f>Besoins!B13</f>
        <v>Piment de Cayenne</v>
      </c>
      <c r="C23" s="11">
        <f>Besoins!E13</f>
        <v>0.002</v>
      </c>
      <c r="D23" t="str">
        <f>Besoins!F13</f>
        <v>kg</v>
      </c>
    </row>
    <row r="24">
      <c r="A24"/>
      <c r="B24" t="str">
        <f>Besoins!B15</f>
        <v>Bouquet garni sachet dose</v>
      </c>
      <c r="C24" s="11">
        <f>Besoins!E15</f>
        <v>1</v>
      </c>
      <c r="D24" t="str">
        <f>Besoins!F15</f>
        <v>pc</v>
      </c>
    </row>
    <row r="25">
      <c r="A25" t="s" s="17">
        <v>129</v>
      </c>
      <c r="B25" t="str" s="14">
        <f>Procedure!D6</f>
        <v>Glacer les pruneaux au miel — Dans une bassine, réhydrater les pruneaux en les laissant tremper dans de l'eau chaude durant 10 minutes. Égoutter les pruneaux. Dans un rondeau, faire fondre le miel. Rouler les pruneaux dans le miel chaud. Ou bien, enrober les pruneaux dans le miel, dans 2 bacs 1/1 H 65 et glacer au four à +175°C. Griller les graines de sésame pour les saupoudrer au dressage.</v>
      </c>
      <c r="C25"/>
      <c r="D25"/>
    </row>
    <row r="26">
      <c r="A26"/>
      <c r="B26" t="str">
        <f>Besoins!B21</f>
        <v>Miel toutes fleurs vrac</v>
      </c>
      <c r="C26" s="11">
        <f>Besoins!E21</f>
        <v>0.75</v>
      </c>
      <c r="D26" t="str">
        <f>Besoins!F21</f>
        <v>kg</v>
      </c>
    </row>
    <row r="27">
      <c r="A27" t="s" s="17">
        <v>130</v>
      </c>
      <c r="B27" t="str" s="14">
        <f>Procedure!D7</f>
        <v>Dresser et servir — Dresser à l'assiette 2 morceaux d'agneau et des pruneaux glacés au miel. Saupoudrer de graines de sésame grillées. Napper avec la sauce. Accompagner ce couscous de semoule parfumée à la fleur d'oranger.</v>
      </c>
      <c r="C27"/>
      <c r="D27"/>
    </row>
    <row r="28">
      <c r="A28"/>
      <c r="B28" t="str">
        <f>Besoins!B12</f>
        <v>Graines de sésame</v>
      </c>
      <c r="C28" s="11">
        <f>Besoins!E12</f>
        <v>0.2</v>
      </c>
      <c r="D28" t="str">
        <f>Besoins!F12</f>
        <v>kg</v>
      </c>
    </row>
    <row r="29">
      <c r="A29"/>
      <c r="B29"/>
      <c r="C29"/>
      <c r="D29"/>
    </row>
    <row r="30">
      <c r="A30" t="s" s="16">
        <v>131</v>
      </c>
      <c r="B30"/>
      <c r="C30"/>
      <c r="D30"/>
    </row>
    <row r="31">
      <c r="A31" t="s" s="17">
        <v>124</v>
      </c>
      <c r="B31" t="str" s="14">
        <f>"[DISSOUDRE] "&amp;Procedure!D8</f>
        <v>[DISSOUDRE] Délayer la poudre dans l'eau froide en fouettant, puis porter à ébullition en remuant régulièrement.</v>
      </c>
      <c r="C31"/>
      <c r="D31"/>
    </row>
    <row r="32">
      <c r="A32"/>
      <c r="B32" t="str">
        <f>Besoins!B8</f>
        <v>EAU</v>
      </c>
      <c r="C32" s="11">
        <f>Besoins!E8</f>
        <v>11.7</v>
      </c>
      <c r="D32" t="str">
        <f>Besoins!F8</f>
        <v>lt</v>
      </c>
    </row>
    <row r="33">
      <c r="A33"/>
      <c r="B33" t="str">
        <f>Besoins!B17</f>
        <v>Fonds Brun Lié (Knorr Professional)</v>
      </c>
      <c r="C33" s="11">
        <f>Besoins!E17</f>
        <v>0.3</v>
      </c>
      <c r="D33" t="str">
        <f>Besoins!F17</f>
        <v>kg</v>
      </c>
    </row>
    <row r="34">
      <c r="A34"/>
      <c r="B34"/>
      <c r="C34"/>
      <c r="D34"/>
    </row>
    <row r="35">
      <c r="A35" t="s" s="18">
        <v>21</v>
      </c>
      <c r="B35"/>
      <c r="C35"/>
      <c r="D35"/>
    </row>
  </sheetData>
  <sheetProtection sheet="1" formatRows="0" formatColumns="0"/>
  <mergeCells count="12">
    <mergeCell ref="A1:D1"/>
    <mergeCell ref="A2:D2"/>
    <mergeCell ref="A4:D4"/>
    <mergeCell ref="B5:D5"/>
    <mergeCell ref="B6:D6"/>
    <mergeCell ref="B11:D11"/>
    <mergeCell ref="B12:D12"/>
    <mergeCell ref="B25:D25"/>
    <mergeCell ref="B27:D27"/>
    <mergeCell ref="A30:D30"/>
    <mergeCell ref="B31:D31"/>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2026-09-18T09:40:30Z</dcterms:created>
  <dc:title>Tajine d'agneau aux pruneaux</dc:title>
  <dc:subject/>
  <dc:creator>CUIS.web</dc:creator>
  <cp:lastModifiedBy/>
  <cp:keywords/>
  <dc:description>Export automatique — moteur récursif d'origine : Bernard Vandendaele</dc:description>
  <cp:category/>
  <dc:language>en-US</dc:language>
  <dcterms:modified xsi:type="dcterms:W3CDTF">2026-09-18T09:40:30Z</dcterms:modified>
  <cp:revision>1</cp:revision>
</cp:coreProperties>
</file>