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<sst xmlns="http://schemas.openxmlformats.org/spreadsheetml/2006/main" count="137" uniqueCount="137">
  <si>
    <t>Fiche technique</t>
  </si>
  <si>
    <t>Nom</t>
  </si>
  <si>
    <t>OSSO-BUCO DE VEAU AUX ZESTES D'ORANGE ET DE CITRON (FACON MILANAISE)</t>
  </si>
  <si>
    <t>Code</t>
  </si>
  <si>
    <t>GRO_CDC_107B</t>
  </si>
  <si>
    <t>Classe</t>
  </si>
  <si>
    <t>Viandes collectivité (GRO.VIANDES)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</si>
  <si>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</si>
  <si>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</si>
  <si>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</si>
  <si>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</si>
  <si>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</si>
  <si>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</si>
  <si>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</si>
  <si>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</si>
  <si>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</si>
  <si>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</si>
  <si>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</si>
  <si>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</si>
  <si>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</si>
  <si>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23:31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</si>
  <si>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</si>
  <si>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</si>
  <si>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</si>
  <si>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</si>
  <si>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</si>
  <si>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</si>
  <si>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</si>
  <si>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</si>
  <si>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</si>
  <si>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</si>
  <si>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COULIS-TOMATE</t>
  </si>
  <si>
    <t>Coulis de tomate cuisinée</t>
  </si>
  <si>
    <t>Concentrés et purées cuisines</t>
  </si>
  <si>
    <t>kg</t>
  </si>
  <si>
    <t>00000061</t>
  </si>
  <si>
    <t>EAU</t>
  </si>
  <si>
    <t>Matières diverses (à trier)</t>
  </si>
  <si>
    <t>lt</t>
  </si>
  <si>
    <t>00001659</t>
  </si>
  <si>
    <t>herbes de Provence</t>
  </si>
  <si>
    <t>Épicerie salée</t>
  </si>
  <si>
    <t>EPI-POIVRE-NOIR</t>
  </si>
  <si>
    <t>Poivre noir moulu</t>
  </si>
  <si>
    <t>Épices en poudre et graines</t>
  </si>
  <si>
    <t>RNME1014107</t>
  </si>
  <si>
    <t>Vin blanc bib 10L UE</t>
  </si>
  <si>
    <t>Boissons</t>
  </si>
  <si>
    <t>u</t>
  </si>
  <si>
    <t>FAR-T55</t>
  </si>
  <si>
    <t>Farine de blé T55</t>
  </si>
  <si>
    <t>Farines de blé</t>
  </si>
  <si>
    <t>KNORR-FBLIE-STD</t>
  </si>
  <si>
    <t>Fonds Brun Lié (Knorr Professional)</t>
  </si>
  <si>
    <t>Fonds déshydratés et poudres</t>
  </si>
  <si>
    <t>RNM0400123</t>
  </si>
  <si>
    <t>CÉLERI-BRANCHE vert France cat.I</t>
  </si>
  <si>
    <t>Légumes</t>
  </si>
  <si>
    <t>RNM3770123</t>
  </si>
  <si>
    <t>CITRON Espagne cat.I 4(58-67mm)</t>
  </si>
  <si>
    <t>RNM4010123</t>
  </si>
  <si>
    <t>ORANGE Naveline Espagne cat.I 3(81-92mm)</t>
  </si>
  <si>
    <t>RNM6520160</t>
  </si>
  <si>
    <t>PERSIL simple France botte</t>
  </si>
  <si>
    <t>bte</t>
  </si>
  <si>
    <t>SEL-FIN</t>
  </si>
  <si>
    <t>Sel fin de cuisine</t>
  </si>
  <si>
    <t>Sels et condiments de base</t>
  </si>
  <si>
    <t>RNMS00812</t>
  </si>
  <si>
    <t>Ail haché IQF</t>
  </si>
  <si>
    <t>Légumes surgelés</t>
  </si>
  <si>
    <t>PING-CAROTTE-DES</t>
  </si>
  <si>
    <t>Carottes en dés 10x10mm surgelées (Pinguin)</t>
  </si>
  <si>
    <t>ECHALOTE-CI-SURG</t>
  </si>
  <si>
    <t>Échalotes ciselées surgelées</t>
  </si>
  <si>
    <t>RNMS00865</t>
  </si>
  <si>
    <t>Tomates en dés surgelées IQF</t>
  </si>
  <si>
    <t>RNMS00780</t>
  </si>
  <si>
    <t>Oignons émincés surgelés</t>
  </si>
  <si>
    <t>Pommes de terre surgelées</t>
  </si>
  <si>
    <t>PF-OSSOBUCO-VEA</t>
  </si>
  <si>
    <t>Decoupe pour osso bucco de veau 200g env.</t>
  </si>
  <si>
    <t>Veau</t>
  </si>
  <si>
    <t>Total</t>
  </si>
  <si>
    <t>Niveau</t>
  </si>
  <si>
    <t>Composant</t>
  </si>
  <si>
    <t>Type</t>
  </si>
  <si>
    <t>Quantité (pour 100 pc)</t>
  </si>
  <si>
    <t>recette</t>
  </si>
  <si>
    <t>Viandes collectivité</t>
  </si>
  <si>
    <t xml:space="preserve">    ↳ Osso-buco de veau (piece)</t>
  </si>
  <si>
    <t>Conversions volailles (piece/poids/rendement)</t>
  </si>
  <si>
    <t xml:space="preserve">        ↳ Decoupe pour osso bucco de veau 200g env.</t>
  </si>
  <si>
    <t>matiere</t>
  </si>
  <si>
    <t xml:space="preserve">    ↳ Oignons émincés surgelés</t>
  </si>
  <si>
    <t xml:space="preserve">    ↳ Carottes en dés 10x10mm surgelées (Pinguin)</t>
  </si>
  <si>
    <t xml:space="preserve">    ↳ CÉLERI-BRANCHE vert France cat.I</t>
  </si>
  <si>
    <t xml:space="preserve">    ↳ Ail haché IQF</t>
  </si>
  <si>
    <t xml:space="preserve">    ↳ herbes de Provence</t>
  </si>
  <si>
    <t xml:space="preserve">    ↳ ORANGE Naveline Espagne cat.I 3(81-92mm)</t>
  </si>
  <si>
    <t xml:space="preserve">    ↳ CITRON Espagne cat.I 4(58-67mm)</t>
  </si>
  <si>
    <t xml:space="preserve">    ↳ Vin blanc bib 10L UE</t>
  </si>
  <si>
    <t xml:space="preserve">    ↳ Fond brun de veau reconstitue (collectivite)</t>
  </si>
  <si>
    <t>Préparations de base collectivité</t>
  </si>
  <si>
    <t xml:space="preserve">        ↳ EAU</t>
  </si>
  <si>
    <t xml:space="preserve">        ↳ Fonds Brun Lié (Knorr Professional)</t>
  </si>
  <si>
    <t xml:space="preserve">    ↳ Coulis de tomate cuisinée</t>
  </si>
  <si>
    <t xml:space="preserve">    ↳ Farine de blé T55</t>
  </si>
  <si>
    <t xml:space="preserve">    ↳ Sel fin de cuisine</t>
  </si>
  <si>
    <t xml:space="preserve">    ↳ Poivre noir moulu</t>
  </si>
  <si>
    <t xml:space="preserve">    ↳ PERSIL simple France botte</t>
  </si>
  <si>
    <t xml:space="preserve">    ↳ Tomates en dés surgelées IQF</t>
  </si>
  <si>
    <t xml:space="preserve">    ↳ Échalotes ciselées surgelées</t>
  </si>
  <si>
    <t>Recette</t>
  </si>
  <si>
    <t>#</t>
  </si>
  <si>
    <t>Verbe</t>
  </si>
  <si>
    <t>Étape</t>
  </si>
  <si>
    <t>Précision technique</t>
  </si>
  <si>
    <t>Durée</t>
  </si>
  <si>
    <t>Fond brun de veau reconstitue (collectivite)</t>
  </si>
  <si>
    <t>DISSOUDRE</t>
  </si>
  <si>
    <t>Délayer la poudre dans l'eau froide en fouettant, puis porter à ébullition en remuant régulièrement.</t>
  </si>
  <si>
    <t>Fiche technique — OSSO-BUCO DE VEAU AUX ZESTES D'ORANGE ET DE CITRON (FACON MILANAISE)</t>
  </si>
  <si>
    <t>OSSO-BUCO DE VEAU AUX ZESTES D'ORANGE ET DE CITRON (FACON MILANAISE)  GRO_CDC_107B</t>
  </si>
  <si>
    <t>1.</t>
  </si>
  <si>
    <t>2.</t>
  </si>
  <si>
    <t xml:space="preserve">    Osso-buco de veau (piece) (conv.)</t>
  </si>
  <si>
    <t xml:space="preserve">    ORANGE Naveline Espagne cat.I 3(81-92mm)</t>
  </si>
  <si>
    <t>3.</t>
  </si>
  <si>
    <t>4.</t>
  </si>
  <si>
    <t xml:space="preserve">    herbes de Provence</t>
  </si>
  <si>
    <t xml:space="preserve">    Fond brun de veau reconstitue (collectivite)</t>
  </si>
  <si>
    <t>5.</t>
  </si>
  <si>
    <t>6.</t>
  </si>
  <si>
    <t>↳ Fond brun de veau reconstitue (collectivite)  GRO-FOND-VEAU</t>
  </si>
  <si>
    <t xml:space="preserve">    EAU</t>
  </si>
  <si>
    <t xml:space="preserve">    Fonds Brun Lié (Knorr Professional)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</si>
</sst>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122.32845</v>
      </c>
    </row>
    <row r="12">
      <c r="A12" t="s" s="3">
        <v>16</v>
      </c>
      <c r="B12" s="4">
        <v>1.2232845</v>
      </c>
    </row>
    <row r="13">
      <c r="A13"/>
      <c r="B13"/>
    </row>
    <row r="14">
      <c r="A14" t="s" s="5">
        <v>17</v>
      </c>
      <c r="B14" t="s" s="5">
        <v>14</v>
      </c>
    </row>
    <row r="15">
      <c r="A15" t="s" s="5">
        <v>18</v>
      </c>
      <c r="B15" s="6">
        <v>122.32845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5</v>
      </c>
      <c r="E7" s="11">
        <f>D7*$B$2</f>
        <v>5</v>
      </c>
      <c r="F7" t="s">
        <v>34</v>
      </c>
      <c r="G7" s="4">
        <f>E7*1.9</f>
        <v>9.5</v>
      </c>
    </row>
    <row r="8">
      <c r="A8" t="s" s="12">
        <v>35</v>
      </c>
      <c r="B8" t="s">
        <v>36</v>
      </c>
      <c r="C8" t="s">
        <v>37</v>
      </c>
      <c r="D8" s="9">
        <v>7.8</v>
      </c>
      <c r="E8" s="11">
        <f>D8*$B$2</f>
        <v>7.8</v>
      </c>
      <c r="F8" t="s">
        <v>38</v>
      </c>
      <c r="G8" s="4">
        <f>E8*0.003</f>
        <v>0.0234</v>
      </c>
    </row>
    <row r="9">
      <c r="A9" t="s" s="12">
        <v>39</v>
      </c>
      <c r="B9" t="s">
        <v>40</v>
      </c>
      <c r="C9" t="s">
        <v>41</v>
      </c>
      <c r="D9" s="9">
        <v>0.057</v>
      </c>
      <c r="E9" s="11">
        <f>D9*$B$2</f>
        <v>0.057</v>
      </c>
      <c r="F9" t="s">
        <v>24</v>
      </c>
      <c r="G9" s="4">
        <f>E9*0</f>
        <v>0</v>
      </c>
    </row>
    <row r="10">
      <c r="A10" t="s">
        <v>42</v>
      </c>
      <c r="B10" t="s">
        <v>43</v>
      </c>
      <c r="C10" t="s">
        <v>44</v>
      </c>
      <c r="D10" s="9">
        <v>0.007</v>
      </c>
      <c r="E10" s="11">
        <f>D10*$B$2</f>
        <v>0.007</v>
      </c>
      <c r="F10" t="s">
        <v>34</v>
      </c>
      <c r="G10" s="4">
        <f>E10*12.5</f>
        <v>0.0875</v>
      </c>
    </row>
    <row r="11">
      <c r="A11" t="s">
        <v>45</v>
      </c>
      <c r="B11" t="s">
        <v>46</v>
      </c>
      <c r="C11" t="s">
        <v>47</v>
      </c>
      <c r="D11" s="9">
        <v>3</v>
      </c>
      <c r="E11" s="11">
        <f>D11*$B$2</f>
        <v>3</v>
      </c>
      <c r="F11" t="s">
        <v>48</v>
      </c>
      <c r="G11" s="4">
        <f>E11*24.02</f>
        <v>72.06</v>
      </c>
    </row>
    <row r="12">
      <c r="A12" t="s">
        <v>49</v>
      </c>
      <c r="B12" t="s">
        <v>50</v>
      </c>
      <c r="C12" t="s">
        <v>51</v>
      </c>
      <c r="D12" s="9">
        <v>1</v>
      </c>
      <c r="E12" s="11">
        <f>D12*$B$2</f>
        <v>1</v>
      </c>
      <c r="F12" t="s">
        <v>34</v>
      </c>
      <c r="G12" s="4">
        <f>E12*0.56</f>
        <v>0.56</v>
      </c>
    </row>
    <row r="13">
      <c r="A13" t="s">
        <v>52</v>
      </c>
      <c r="B13" t="s">
        <v>53</v>
      </c>
      <c r="C13" t="s">
        <v>54</v>
      </c>
      <c r="D13" s="9">
        <v>0.2</v>
      </c>
      <c r="E13" s="11">
        <f>D13*$B$2</f>
        <v>0.2</v>
      </c>
      <c r="F13" t="s">
        <v>34</v>
      </c>
      <c r="G13" s="4">
        <f>E13*0</f>
        <v>0</v>
      </c>
    </row>
    <row r="14">
      <c r="A14" t="s">
        <v>55</v>
      </c>
      <c r="B14" t="s">
        <v>56</v>
      </c>
      <c r="C14" t="s">
        <v>57</v>
      </c>
      <c r="D14" s="9">
        <v>0.4</v>
      </c>
      <c r="E14" s="11">
        <f>D14*$B$2</f>
        <v>0.4</v>
      </c>
      <c r="F14" t="s">
        <v>34</v>
      </c>
      <c r="G14" s="4">
        <f>E14*1.8</f>
        <v>0.72</v>
      </c>
    </row>
    <row r="15">
      <c r="A15" t="s">
        <v>58</v>
      </c>
      <c r="B15" t="s">
        <v>59</v>
      </c>
      <c r="C15" t="s">
        <v>57</v>
      </c>
      <c r="D15" s="9">
        <v>0.2</v>
      </c>
      <c r="E15" s="11">
        <f>D15*$B$2</f>
        <v>0.2</v>
      </c>
      <c r="F15" t="s">
        <v>34</v>
      </c>
      <c r="G15" s="4">
        <f>E15*1.8</f>
        <v>0.36</v>
      </c>
    </row>
    <row r="16">
      <c r="A16" t="s">
        <v>60</v>
      </c>
      <c r="B16" t="s">
        <v>61</v>
      </c>
      <c r="C16" t="s">
        <v>57</v>
      </c>
      <c r="D16" s="9">
        <v>1.6</v>
      </c>
      <c r="E16" s="11">
        <f>D16*$B$2</f>
        <v>1.6</v>
      </c>
      <c r="F16" t="s">
        <v>34</v>
      </c>
      <c r="G16" s="4">
        <f>E16*1.15</f>
        <v>1.84</v>
      </c>
    </row>
    <row r="17">
      <c r="A17" t="s">
        <v>62</v>
      </c>
      <c r="B17" t="s">
        <v>63</v>
      </c>
      <c r="C17" t="s">
        <v>57</v>
      </c>
      <c r="D17" s="9">
        <v>0.2</v>
      </c>
      <c r="E17" s="11">
        <f>D17*$B$2</f>
        <v>0.2</v>
      </c>
      <c r="F17" t="s">
        <v>64</v>
      </c>
      <c r="G17" s="4">
        <f>E17*4.5</f>
        <v>0.9</v>
      </c>
    </row>
    <row r="18">
      <c r="A18" t="s">
        <v>65</v>
      </c>
      <c r="B18" t="s">
        <v>66</v>
      </c>
      <c r="C18" t="s">
        <v>67</v>
      </c>
      <c r="D18" s="9">
        <v>0.073</v>
      </c>
      <c r="E18" s="11">
        <f>D18*$B$2</f>
        <v>0.073</v>
      </c>
      <c r="F18" t="s">
        <v>34</v>
      </c>
      <c r="G18" s="4">
        <f>E18*0.35</f>
        <v>0.02555</v>
      </c>
    </row>
    <row r="19">
      <c r="A19" t="s">
        <v>68</v>
      </c>
      <c r="B19" t="s">
        <v>69</v>
      </c>
      <c r="C19" t="s">
        <v>70</v>
      </c>
      <c r="D19" s="9">
        <v>0.2</v>
      </c>
      <c r="E19" s="11">
        <f>D19*$B$2</f>
        <v>0.2</v>
      </c>
      <c r="F19" t="s">
        <v>34</v>
      </c>
      <c r="G19" s="4">
        <f>E19*9.26</f>
        <v>1.852</v>
      </c>
    </row>
    <row r="20">
      <c r="A20" t="s">
        <v>71</v>
      </c>
      <c r="B20" t="s">
        <v>72</v>
      </c>
      <c r="C20" t="s">
        <v>70</v>
      </c>
      <c r="D20" s="9">
        <v>3</v>
      </c>
      <c r="E20" s="11">
        <f>D20*$B$2</f>
        <v>3</v>
      </c>
      <c r="F20" t="s">
        <v>34</v>
      </c>
      <c r="G20" s="4">
        <f>E20*1.46</f>
        <v>4.38</v>
      </c>
    </row>
    <row r="21">
      <c r="A21" t="s">
        <v>73</v>
      </c>
      <c r="B21" t="s">
        <v>74</v>
      </c>
      <c r="C21" t="s">
        <v>70</v>
      </c>
      <c r="D21" s="9">
        <v>0.5</v>
      </c>
      <c r="E21" s="11">
        <f>D21*$B$2</f>
        <v>0.5</v>
      </c>
      <c r="F21" t="s">
        <v>34</v>
      </c>
      <c r="G21" s="4">
        <f>E21*7.5</f>
        <v>3.75</v>
      </c>
    </row>
    <row r="22">
      <c r="A22" t="s">
        <v>75</v>
      </c>
      <c r="B22" t="s">
        <v>76</v>
      </c>
      <c r="C22" t="s">
        <v>70</v>
      </c>
      <c r="D22" s="9">
        <v>5</v>
      </c>
      <c r="E22" s="11">
        <f>D22*$B$2</f>
        <v>5</v>
      </c>
      <c r="F22" t="s">
        <v>34</v>
      </c>
      <c r="G22" s="4">
        <f>E22*2.92</f>
        <v>14.6</v>
      </c>
    </row>
    <row r="23">
      <c r="A23" t="s">
        <v>77</v>
      </c>
      <c r="B23" t="s">
        <v>78</v>
      </c>
      <c r="C23" t="s">
        <v>79</v>
      </c>
      <c r="D23" s="9">
        <v>3</v>
      </c>
      <c r="E23" s="11">
        <f>D23*$B$2</f>
        <v>3</v>
      </c>
      <c r="F23" t="s">
        <v>34</v>
      </c>
      <c r="G23" s="4">
        <f>E23*3.89</f>
        <v>11.67</v>
      </c>
    </row>
    <row r="24">
      <c r="A24" t="s">
        <v>80</v>
      </c>
      <c r="B24" t="s">
        <v>81</v>
      </c>
      <c r="C24" t="s">
        <v>82</v>
      </c>
      <c r="D24" s="9">
        <v>20</v>
      </c>
      <c r="E24" s="11">
        <f>D24*$B$2</f>
        <v>20</v>
      </c>
      <c r="F24" t="s">
        <v>34</v>
      </c>
      <c r="G24" s="4">
        <f>E24*0</f>
        <v>0</v>
      </c>
    </row>
    <row r="25">
      <c r="A25"/>
      <c r="B25"/>
      <c r="C25"/>
      <c r="D25"/>
      <c r="E25"/>
      <c r="F25" t="s" s="3">
        <v>83</v>
      </c>
      <c r="G25" s="13">
        <f>SUM(G7:G24)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84</v>
      </c>
      <c r="B1" t="s" s="2">
        <v>85</v>
      </c>
      <c r="C1" t="s" s="2">
        <v>86</v>
      </c>
      <c r="D1" t="s" s="2">
        <v>87</v>
      </c>
      <c r="E1" t="s" s="2">
        <v>29</v>
      </c>
      <c r="F1" t="s" s="2">
        <v>5</v>
      </c>
    </row>
    <row r="2">
      <c r="A2">
        <v>0</v>
      </c>
      <c r="B2" t="s">
        <v>2</v>
      </c>
      <c r="C2" t="s">
        <v>88</v>
      </c>
      <c r="D2" s="11">
        <v>100</v>
      </c>
      <c r="E2" t="s">
        <v>24</v>
      </c>
      <c r="F2" t="s">
        <v>89</v>
      </c>
    </row>
    <row r="3">
      <c r="A3">
        <v>1</v>
      </c>
      <c r="B3" t="s">
        <v>90</v>
      </c>
      <c r="C3" t="s">
        <v>88</v>
      </c>
      <c r="D3" s="11">
        <v>100</v>
      </c>
      <c r="E3" t="s">
        <v>24</v>
      </c>
      <c r="F3" t="s">
        <v>91</v>
      </c>
    </row>
    <row r="4">
      <c r="A4">
        <v>2</v>
      </c>
      <c r="B4" t="s">
        <v>92</v>
      </c>
      <c r="C4" t="s">
        <v>93</v>
      </c>
      <c r="D4" s="11">
        <v>20</v>
      </c>
      <c r="E4" t="s">
        <v>34</v>
      </c>
      <c r="F4" t="s">
        <v>82</v>
      </c>
    </row>
    <row r="5">
      <c r="A5">
        <v>1</v>
      </c>
      <c r="B5" t="s">
        <v>94</v>
      </c>
      <c r="C5" t="s">
        <v>93</v>
      </c>
      <c r="D5" s="11">
        <v>3</v>
      </c>
      <c r="E5" t="s">
        <v>34</v>
      </c>
      <c r="F5" t="s">
        <v>79</v>
      </c>
    </row>
    <row r="6">
      <c r="A6">
        <v>1</v>
      </c>
      <c r="B6" t="s">
        <v>95</v>
      </c>
      <c r="C6" t="s">
        <v>93</v>
      </c>
      <c r="D6" s="11">
        <v>3</v>
      </c>
      <c r="E6" t="s">
        <v>34</v>
      </c>
      <c r="F6" t="s">
        <v>70</v>
      </c>
    </row>
    <row r="7">
      <c r="A7">
        <v>1</v>
      </c>
      <c r="B7" t="s">
        <v>96</v>
      </c>
      <c r="C7" t="s">
        <v>93</v>
      </c>
      <c r="D7" s="11">
        <v>0.4</v>
      </c>
      <c r="E7" t="s">
        <v>34</v>
      </c>
      <c r="F7" t="s">
        <v>57</v>
      </c>
    </row>
    <row r="8">
      <c r="A8">
        <v>1</v>
      </c>
      <c r="B8" t="s">
        <v>97</v>
      </c>
      <c r="C8" t="s">
        <v>93</v>
      </c>
      <c r="D8" s="11">
        <v>0.2</v>
      </c>
      <c r="E8" t="s">
        <v>34</v>
      </c>
      <c r="F8" t="s">
        <v>70</v>
      </c>
    </row>
    <row r="9">
      <c r="A9">
        <v>1</v>
      </c>
      <c r="B9" t="s">
        <v>98</v>
      </c>
      <c r="C9" t="s">
        <v>93</v>
      </c>
      <c r="D9" s="11">
        <v>0.045</v>
      </c>
      <c r="E9" t="s">
        <v>34</v>
      </c>
      <c r="F9" t="s">
        <v>41</v>
      </c>
    </row>
    <row r="10">
      <c r="A10">
        <v>1</v>
      </c>
      <c r="B10" t="s">
        <v>99</v>
      </c>
      <c r="C10" t="s">
        <v>93</v>
      </c>
      <c r="D10" s="11">
        <v>0.4</v>
      </c>
      <c r="E10" t="s">
        <v>34</v>
      </c>
      <c r="F10" t="s">
        <v>57</v>
      </c>
    </row>
    <row r="11">
      <c r="A11">
        <v>1</v>
      </c>
      <c r="B11" t="s">
        <v>100</v>
      </c>
      <c r="C11" t="s">
        <v>93</v>
      </c>
      <c r="D11" s="11">
        <v>0.2</v>
      </c>
      <c r="E11" t="s">
        <v>34</v>
      </c>
      <c r="F11" t="s">
        <v>57</v>
      </c>
    </row>
    <row r="12">
      <c r="A12">
        <v>1</v>
      </c>
      <c r="B12" t="s">
        <v>101</v>
      </c>
      <c r="C12" t="s">
        <v>93</v>
      </c>
      <c r="D12" s="11">
        <v>3</v>
      </c>
      <c r="E12" t="s">
        <v>38</v>
      </c>
      <c r="F12" t="s">
        <v>47</v>
      </c>
    </row>
    <row r="13">
      <c r="A13">
        <v>1</v>
      </c>
      <c r="B13" t="s">
        <v>102</v>
      </c>
      <c r="C13" t="s">
        <v>88</v>
      </c>
      <c r="D13" s="11">
        <v>5</v>
      </c>
      <c r="E13" t="s">
        <v>38</v>
      </c>
      <c r="F13" t="s">
        <v>103</v>
      </c>
    </row>
    <row r="14">
      <c r="A14">
        <v>2</v>
      </c>
      <c r="B14" t="s">
        <v>104</v>
      </c>
      <c r="C14" t="s">
        <v>93</v>
      </c>
      <c r="D14" s="11">
        <v>4.875</v>
      </c>
      <c r="E14" t="s">
        <v>38</v>
      </c>
      <c r="F14" t="s">
        <v>37</v>
      </c>
    </row>
    <row r="15">
      <c r="A15">
        <v>2</v>
      </c>
      <c r="B15" t="s">
        <v>105</v>
      </c>
      <c r="C15" t="s">
        <v>93</v>
      </c>
      <c r="D15" s="11">
        <v>0.125</v>
      </c>
      <c r="E15" t="s">
        <v>34</v>
      </c>
      <c r="F15" t="s">
        <v>54</v>
      </c>
    </row>
    <row r="16">
      <c r="A16">
        <v>1</v>
      </c>
      <c r="B16" t="s">
        <v>106</v>
      </c>
      <c r="C16" t="s">
        <v>93</v>
      </c>
      <c r="D16" s="11">
        <v>5</v>
      </c>
      <c r="E16" t="s">
        <v>38</v>
      </c>
      <c r="F16" t="s">
        <v>33</v>
      </c>
    </row>
    <row r="17">
      <c r="A17">
        <v>1</v>
      </c>
      <c r="B17" t="s">
        <v>102</v>
      </c>
      <c r="C17" t="s">
        <v>88</v>
      </c>
      <c r="D17" s="11">
        <v>3</v>
      </c>
      <c r="E17" t="s">
        <v>38</v>
      </c>
      <c r="F17" t="s">
        <v>103</v>
      </c>
    </row>
    <row r="18">
      <c r="A18">
        <v>2</v>
      </c>
      <c r="B18" t="s">
        <v>104</v>
      </c>
      <c r="C18" t="s">
        <v>93</v>
      </c>
      <c r="D18" s="11">
        <v>2.925</v>
      </c>
      <c r="E18" t="s">
        <v>38</v>
      </c>
      <c r="F18" t="s">
        <v>37</v>
      </c>
    </row>
    <row r="19">
      <c r="A19">
        <v>2</v>
      </c>
      <c r="B19" t="s">
        <v>105</v>
      </c>
      <c r="C19" t="s">
        <v>93</v>
      </c>
      <c r="D19" s="11">
        <v>0.075</v>
      </c>
      <c r="E19" t="s">
        <v>34</v>
      </c>
      <c r="F19" t="s">
        <v>54</v>
      </c>
    </row>
    <row r="20">
      <c r="A20">
        <v>1</v>
      </c>
      <c r="B20" t="s">
        <v>107</v>
      </c>
      <c r="C20" t="s">
        <v>93</v>
      </c>
      <c r="D20" s="11">
        <v>1</v>
      </c>
      <c r="E20" t="s">
        <v>34</v>
      </c>
      <c r="F20" t="s">
        <v>51</v>
      </c>
    </row>
    <row r="21">
      <c r="A21">
        <v>1</v>
      </c>
      <c r="B21" t="s">
        <v>108</v>
      </c>
      <c r="C21" t="s">
        <v>93</v>
      </c>
      <c r="D21" s="11">
        <v>0.073</v>
      </c>
      <c r="E21" t="s">
        <v>34</v>
      </c>
      <c r="F21" t="s">
        <v>67</v>
      </c>
    </row>
    <row r="22">
      <c r="A22">
        <v>1</v>
      </c>
      <c r="B22" t="s">
        <v>109</v>
      </c>
      <c r="C22" t="s">
        <v>93</v>
      </c>
      <c r="D22" s="11">
        <v>0.007</v>
      </c>
      <c r="E22" t="s">
        <v>34</v>
      </c>
      <c r="F22" t="s">
        <v>44</v>
      </c>
    </row>
    <row r="23">
      <c r="A23">
        <v>1</v>
      </c>
      <c r="B23" t="s">
        <v>110</v>
      </c>
      <c r="C23" t="s">
        <v>93</v>
      </c>
      <c r="D23" s="11">
        <v>0.2</v>
      </c>
      <c r="E23" t="s">
        <v>34</v>
      </c>
      <c r="F23" t="s">
        <v>57</v>
      </c>
    </row>
    <row r="24">
      <c r="A24">
        <v>1</v>
      </c>
      <c r="B24" t="s">
        <v>111</v>
      </c>
      <c r="C24" t="s">
        <v>93</v>
      </c>
      <c r="D24" s="11">
        <v>5</v>
      </c>
      <c r="E24" t="s">
        <v>34</v>
      </c>
      <c r="F24" t="s">
        <v>70</v>
      </c>
    </row>
    <row r="25">
      <c r="A25">
        <v>1</v>
      </c>
      <c r="B25" t="s">
        <v>98</v>
      </c>
      <c r="C25" t="s">
        <v>93</v>
      </c>
      <c r="D25" s="11">
        <v>0.012</v>
      </c>
      <c r="E25" t="s">
        <v>34</v>
      </c>
      <c r="F25" t="s">
        <v>41</v>
      </c>
    </row>
    <row r="26">
      <c r="A26">
        <v>1</v>
      </c>
      <c r="B26" t="s">
        <v>99</v>
      </c>
      <c r="C26" t="s">
        <v>93</v>
      </c>
      <c r="D26" s="11">
        <v>1.2</v>
      </c>
      <c r="E26" t="s">
        <v>34</v>
      </c>
      <c r="F26" t="s">
        <v>57</v>
      </c>
    </row>
    <row r="27">
      <c r="A27">
        <v>1</v>
      </c>
      <c r="B27" t="s">
        <v>112</v>
      </c>
      <c r="C27" t="s">
        <v>93</v>
      </c>
      <c r="D27" s="11">
        <v>0.5</v>
      </c>
      <c r="E27" t="s">
        <v>34</v>
      </c>
      <c r="F27" t="s">
        <v>70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113</v>
      </c>
      <c r="B1" t="s" s="2">
        <v>114</v>
      </c>
      <c r="C1" t="s" s="2">
        <v>115</v>
      </c>
      <c r="D1" t="s" s="2">
        <v>116</v>
      </c>
      <c r="E1" t="s" s="2">
        <v>117</v>
      </c>
      <c r="F1" t="s" s="2">
        <v>118</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La veille : laver et desinfecter les oranges et citrons. Prelever les zestes des agrumes. Au four, positionner sur la chaleur seche a une temperature de +50°C, deshydrater les zestes sur une plaque de cuisson durant 2 heures. Reserver. Deconditionner les osso-buco suivant la procedure. Reserver dans 1 bac GN 2/1 H 250 en polycarbonate, muni d'une grille egouttoir. Stocker au froid, en attente d'utilisation. Laver et desinfecter le persil. Au cutter, hacher le persil. Reserver au froid dans une calotte. Eplucher, laver et desinfecter le celeri-branche. Au cutter, hacher les oignons. Emincer le celeri-branche. Reserver separement au froid. Deconditionner la sauce tomate suivant la procedure. Reserver au froid dans une calotte.</t>
        </is>
      </c>
      <c r="E3" t="s" s="14"/>
      <c r="F3"/>
    </row>
    <row r="4">
      <c r="A4" t="s">
        <v>2</v>
      </c>
      <c r="B4">
        <v>3</v>
      </c>
      <c r="C4"/>
      <c r="D4" t="inlineStr" s="14">
        <is>
          <t>Confectionner les fonds — Dans une russe, realiser 5 litres de fond brun de veau lie, a partir de fond deshydrate, en se reportant aux recommandations du fabricant. Reserver au chaud en attente d'utilisation. Dans une russe, dans les memes conditions, realiser 3 litres de fond blanc de veau.</t>
        </is>
      </c>
      <c r="E4" t="s" s="14"/>
      <c r="F4"/>
    </row>
    <row r="5">
      <c r="A5" t="s">
        <v>2</v>
      </c>
      <c r="B5">
        <v>4</v>
      </c>
      <c r="C5"/>
      <c r="D5" t="inlineStr" s="14">
        <is>
          <t>Marquer la cuisson de la viande — Prechauffer la sauteuse. Prechauffer le four sur la position chaleur mixte a +170°C. Dans un bac GN 1/1 H 65, mettre 1 kg de farine. Saler, poivrer et rouler dans la farine les pieces de viande. Tapoter entre les mains pour retirer l'excedent de farine. Dans la sauteuse, a l'huile, faire rissoler les osso-buco. Les egoutter dans deux bacs GN 1/1 H 100 perfores, doubles d'un bac. Eliminer la graisse de cuisson et les particules carbonisees de la sauteuse. Dans la sauteuse, a l'huile, faire suer les oignons haches et les carottes en des. Deglacer avec le vin blanc. Reduire le vin de moitie. Tapisser le fond de 5 bacs GN 1/1 H 65 avec le deglacage, le celeri-branche émince, l'ail hache, les herbes de Provence et les zestes d'orange et de citron. Deposer sur cette garniture aromatique, 20 osso-buco par bac. Mouiller equitablement la viande avec le fond brun de veau, le fond blanc de veau, la sauce tomate. Piquer la sonde cuisson dans une piece de viande. Etager les bacs sur l'echelle de four. Couvrir. Enfourner et cuire environ 45 a 50min. Atteindre +90°C au coeur de la viande. Controler la cuisson. Respecter la procedure de fin de cuisson. Eventuellement, depouiller et degraisser la surface du fond de cuisson. Rectifier l'assaisonnement. Stocker en armoire chaude et maintenir a +63°C en attente de consommation.</t>
        </is>
      </c>
      <c r="E5" t="s" s="14"/>
      <c r="F5"/>
    </row>
    <row r="6">
      <c r="A6" t="s">
        <v>2</v>
      </c>
      <c r="B6">
        <v>5</v>
      </c>
      <c r="C6"/>
      <c r="D6" t="inlineStr" s="14">
        <is>
          <t>Realiser la garniture (facultatif) — Dans un petit rondeau, faire revenir a l'huile les echalotes ciselees. Ajouter les des de tomates, les herbes de Provence. Saler et poivrer. Faire reduire la tomate afin d'obtenir la consistance d'une fondue. Zester la peau de 6 oranges. Tailler les zestes en fine julienne. Pocher la julienne d'orange. Egoutter la julienne.</t>
        </is>
      </c>
      <c r="E6" t="s" s="14"/>
      <c r="F6"/>
    </row>
    <row r="7">
      <c r="A7" t="s">
        <v>2</v>
      </c>
      <c r="B7">
        <v>6</v>
      </c>
      <c r="C7"/>
      <c r="D7" t="inlineStr" s="14">
        <is>
          <t>Servir — Servir a l'assiette un osso-buco accompagne d'un peu de garniture aromatique et de sauce. Persiller le dessus au depart de l'assiette. Facultatif : ajouter sur chaque osso-buco, un bouquet de tomate concassee et des zestes d'orange.</t>
        </is>
      </c>
      <c r="E7" t="s" s="14"/>
      <c r="F7"/>
    </row>
    <row r="8">
      <c r="A8" t="s">
        <v>119</v>
      </c>
      <c r="B8">
        <v>1</v>
      </c>
      <c r="C8" t="s">
        <v>120</v>
      </c>
      <c r="D8" t="s" s="14">
        <v>121</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9"/>
  <cols>
    <col min="1" max="1" width="22" customWidth="1"/>
    <col min="2" max="2" width="52" customWidth="1"/>
    <col min="3" max="3" width="14" customWidth="1"/>
    <col min="4" max="4" width="10" customWidth="1"/>
  </cols>
  <sheetData>
    <row r="1" customHeight="1" ht="24">
      <c r="A1" t="s" s="7">
        <v>122</v>
      </c>
      <c r="B1"/>
      <c r="C1"/>
      <c r="D1"/>
    </row>
    <row r="2">
      <c r="A2" t="str" s="15">
        <f>"GRO_CDC_107B · GRO.VIANDES · référence : "&amp;Besoins!B3&amp;" "&amp;Besoins!C3&amp;" · multiplicateur réglable sur la feuille ""Besoins"""</f>
        <v>GRO_CDC_107B · GRO.VIANDES · référence : 100 pc · multiplicateur réglable sur la feuille </v>
      </c>
      <c r="B2"/>
      <c r="C2"/>
      <c r="D2"/>
    </row>
    <row r="3">
      <c r="A3"/>
      <c r="B3"/>
      <c r="C3"/>
      <c r="D3"/>
    </row>
    <row r="4">
      <c r="A4" t="s" s="16">
        <v>123</v>
      </c>
      <c r="B4"/>
      <c r="C4"/>
      <c r="D4"/>
    </row>
    <row r="5">
      <c r="A5" t="s" s="17">
        <v>124</v>
      </c>
      <c r="B5" t="str" s="14">
        <f>Procedure!D2</f>
        <v>Mise en place du poste de travail — Verifier les DLC, peser les denrees, selectionner le materiel necessaire. Laver et desinfecter le materiel et le poste de travail en suivant les protocoles.</v>
      </c>
      <c r="C5"/>
      <c r="D5"/>
    </row>
    <row r="6">
      <c r="A6" t="s" s="17">
        <v>125</v>
      </c>
      <c r="B6" t="str" s="14">
        <f>Procedure!D3</f>
        <v>Preparations preliminaires — La veille : laver et desinfecter les oranges et citrons. Prelever les zestes des agrumes. Au four, positionner sur la chaleur seche a une temperature de +50°C, deshydrater les zestes sur une plaque de cuisson durant 2 heures. Reserver. Deconditionner les osso-buco suivant la procedure. Reserver dans 1 bac GN 2/1 H 250 en polycarbonate, muni d'une grille egouttoir. Stocker au froid, en attente d'utilisation. Laver et desinfecter le persil. Au cutter, hacher le persil. Reserver au froid dans une calotte. Eplucher, laver et desinfecter le celeri-branche. Au cutter, hacher les oignons. Emincer le celeri-branche. Reserver separement au froid. Deconditionner la sauce tomate suivant la procedure. Reserver au froid dans une calotte.</v>
      </c>
      <c r="C6"/>
      <c r="D6"/>
    </row>
    <row r="7">
      <c r="A7"/>
      <c r="B7" t="s">
        <v>126</v>
      </c>
      <c r="C7" s="11">
        <f>'Besoins'!$B$2*100</f>
        <v>100</v>
      </c>
      <c r="D7" t="s">
        <v>24</v>
      </c>
    </row>
    <row r="8">
      <c r="A8"/>
      <c r="B8" t="str">
        <f>Besoins!B23</f>
        <v>Oignons émincés surgelés</v>
      </c>
      <c r="C8" s="11">
        <f>Besoins!E23</f>
        <v>3</v>
      </c>
      <c r="D8" t="str">
        <f>Besoins!F23</f>
        <v>kg</v>
      </c>
    </row>
    <row r="9">
      <c r="A9"/>
      <c r="B9" t="str">
        <f>Besoins!B14</f>
        <v>CÉLERI-BRANCHE vert France cat.I</v>
      </c>
      <c r="C9" s="11">
        <f>Besoins!E14</f>
        <v>0.4</v>
      </c>
      <c r="D9" t="str">
        <f>Besoins!F14</f>
        <v>kg</v>
      </c>
    </row>
    <row r="10">
      <c r="A10"/>
      <c r="B10" t="s">
        <v>127</v>
      </c>
      <c r="C10" s="11">
        <f>'Besoins'!$B$2*0.4</f>
        <v>0.4</v>
      </c>
      <c r="D10" t="s">
        <v>34</v>
      </c>
    </row>
    <row r="11">
      <c r="A11"/>
      <c r="B11" t="str">
        <f>Besoins!B15</f>
        <v>CITRON Espagne cat.I 4(58-67mm)</v>
      </c>
      <c r="C11" s="11">
        <f>Besoins!E15</f>
        <v>0.2</v>
      </c>
      <c r="D11" t="str">
        <f>Besoins!F15</f>
        <v>kg</v>
      </c>
    </row>
    <row r="12">
      <c r="A12"/>
      <c r="B12" t="str">
        <f>Besoins!B7</f>
        <v>Coulis de tomate cuisinée</v>
      </c>
      <c r="C12" s="11">
        <f>Besoins!E7</f>
        <v>5</v>
      </c>
      <c r="D12" t="str">
        <f>Besoins!F7</f>
        <v>lt</v>
      </c>
    </row>
    <row r="13">
      <c r="A13"/>
      <c r="B13" t="str">
        <f>Besoins!B17</f>
        <v>PERSIL simple France botte</v>
      </c>
      <c r="C13" s="11">
        <f>Besoins!E17</f>
        <v>0.2</v>
      </c>
      <c r="D13" t="str">
        <f>Besoins!F17</f>
        <v>kg</v>
      </c>
    </row>
    <row r="14">
      <c r="A14"/>
      <c r="B14" t="s">
        <v>127</v>
      </c>
      <c r="C14" s="11">
        <f>'Besoins'!$B$2*1.2</f>
        <v>1.2</v>
      </c>
      <c r="D14" t="s">
        <v>34</v>
      </c>
    </row>
    <row r="15">
      <c r="A15" t="s" s="17">
        <v>128</v>
      </c>
      <c r="B15" t="str" s="14">
        <f>Procedure!D4</f>
        <v>Confectionner les fonds — Dans une russe, realiser 5 litres de fond brun de veau lie, a partir de fond deshydrate, en se reportant aux recommandations du fabricant. Reserver au chaud en attente d'utilisation. Dans une russe, dans les memes conditions, realiser 3 litres de fond blanc de veau.</v>
      </c>
      <c r="C15"/>
      <c r="D15"/>
    </row>
    <row r="16">
      <c r="A16" t="s" s="17">
        <v>129</v>
      </c>
      <c r="B16" t="str" s="14">
        <f>Procedure!D5</f>
        <v>Marquer la cuisson de la viande — Prechauffer la sauteuse. Prechauffer le four sur la position chaleur mixte a +170°C. Dans un bac GN 1/1 H 65, mettre 1 kg de farine. Saler, poivrer et rouler dans la farine les pieces de viande. Tapoter entre les mains pour retirer l'excedent de farine. Dans la sauteuse, a l'huile, faire rissoler les osso-buco. Les egoutter dans deux bacs GN 1/1 H 100 perfores, doubles d'un bac. Eliminer la graisse de cuisson et les particules carbonisees de la sauteuse. Dans la sauteuse, a l'huile, faire suer les oignons haches et les carottes en des. Deglacer avec le vin blanc. Reduire le vin de moitie. Tapisser le fond de 5 bacs GN 1/1 H 65 avec le deglacage, le celeri-branche émince, l'ail hache, les herbes de Provence et les zestes d'orange et de citron. Deposer sur cette garniture aromatique, 20 osso-buco par bac. Mouiller equitablement la viande avec le fond brun de veau, le fond blanc de veau, la sauce tomate. Piquer la sonde cuisson dans une piece de viande. Etager les bacs sur l'echelle de four. Couvrir. Enfourner et cuire environ 45 a 50min. Atteindre +90°C au coeur de la viande. Controler la cuisson. Respecter la procedure de fin de cuisson. Eventuellement, depouiller et degraisser la surface du fond de cuisson. Rectifier l'assaisonnement. Stocker en armoire chaude et maintenir a +63°C en attente de consommation.</v>
      </c>
      <c r="C16"/>
      <c r="D16"/>
    </row>
    <row r="17">
      <c r="A17"/>
      <c r="B17" t="str">
        <f>Besoins!B20</f>
        <v>Carottes en dés 10x10mm surgelées (Pinguin)</v>
      </c>
      <c r="C17" s="11">
        <f>Besoins!E20</f>
        <v>3</v>
      </c>
      <c r="D17" t="str">
        <f>Besoins!F20</f>
        <v>kg</v>
      </c>
    </row>
    <row r="18">
      <c r="A18"/>
      <c r="B18" t="str">
        <f>Besoins!B19</f>
        <v>Ail haché IQF</v>
      </c>
      <c r="C18" s="11">
        <f>Besoins!E19</f>
        <v>0.2</v>
      </c>
      <c r="D18" t="str">
        <f>Besoins!F19</f>
        <v>kg</v>
      </c>
    </row>
    <row r="19">
      <c r="A19"/>
      <c r="B19" t="s">
        <v>130</v>
      </c>
      <c r="C19" s="11">
        <f>'Besoins'!$B$2*0.045</f>
        <v>0.045</v>
      </c>
      <c r="D19" t="s">
        <v>34</v>
      </c>
    </row>
    <row r="20">
      <c r="A20"/>
      <c r="B20" t="str">
        <f>Besoins!B11</f>
        <v>Vin blanc bib 10L UE</v>
      </c>
      <c r="C20" s="11">
        <f>Besoins!E11</f>
        <v>3</v>
      </c>
      <c r="D20" t="str">
        <f>Besoins!F11</f>
        <v>lt</v>
      </c>
    </row>
    <row r="21">
      <c r="A21"/>
      <c r="B21" t="s">
        <v>131</v>
      </c>
      <c r="C21" s="11">
        <f>'Besoins'!$B$2*5</f>
        <v>5</v>
      </c>
      <c r="D21" t="s">
        <v>38</v>
      </c>
    </row>
    <row r="22">
      <c r="A22"/>
      <c r="B22" t="s">
        <v>131</v>
      </c>
      <c r="C22" s="11">
        <f>'Besoins'!$B$2*3</f>
        <v>3</v>
      </c>
      <c r="D22" t="s">
        <v>38</v>
      </c>
    </row>
    <row r="23">
      <c r="A23"/>
      <c r="B23" t="str">
        <f>Besoins!B12</f>
        <v>Farine de blé T55</v>
      </c>
      <c r="C23" s="11">
        <f>Besoins!E12</f>
        <v>1</v>
      </c>
      <c r="D23" t="str">
        <f>Besoins!F12</f>
        <v>kg</v>
      </c>
    </row>
    <row r="24">
      <c r="A24"/>
      <c r="B24" t="str">
        <f>Besoins!B18</f>
        <v>Sel fin de cuisine</v>
      </c>
      <c r="C24" s="11">
        <f>Besoins!E18</f>
        <v>0.073</v>
      </c>
      <c r="D24" t="str">
        <f>Besoins!F18</f>
        <v>kg</v>
      </c>
    </row>
    <row r="25">
      <c r="A25"/>
      <c r="B25" t="str">
        <f>Besoins!B10</f>
        <v>Poivre noir moulu</v>
      </c>
      <c r="C25" s="11">
        <f>Besoins!E10</f>
        <v>0.007</v>
      </c>
      <c r="D25" t="str">
        <f>Besoins!F10</f>
        <v>kg</v>
      </c>
    </row>
    <row r="26">
      <c r="A26"/>
      <c r="B26" t="s">
        <v>130</v>
      </c>
      <c r="C26" s="11">
        <f>'Besoins'!$B$2*0.012</f>
        <v>0.012</v>
      </c>
      <c r="D26" t="s">
        <v>34</v>
      </c>
    </row>
    <row r="27">
      <c r="A27" t="s" s="17">
        <v>132</v>
      </c>
      <c r="B27" t="str" s="14">
        <f>Procedure!D6</f>
        <v>Realiser la garniture (facultatif) — Dans un petit rondeau, faire revenir a l'huile les echalotes ciselees. Ajouter les des de tomates, les herbes de Provence. Saler et poivrer. Faire reduire la tomate afin d'obtenir la consistance d'une fondue. Zester la peau de 6 oranges. Tailler les zestes en fine julienne. Pocher la julienne d'orange. Egoutter la julienne.</v>
      </c>
      <c r="C27"/>
      <c r="D27"/>
    </row>
    <row r="28">
      <c r="A28"/>
      <c r="B28" t="str">
        <f>Besoins!B21</f>
        <v>Échalotes ciselées surgelées</v>
      </c>
      <c r="C28" s="11">
        <f>Besoins!E21</f>
        <v>0.5</v>
      </c>
      <c r="D28" t="str">
        <f>Besoins!F21</f>
        <v>kg</v>
      </c>
    </row>
    <row r="29">
      <c r="A29"/>
      <c r="B29" t="s">
        <v>127</v>
      </c>
      <c r="C29" s="11">
        <f>'Besoins'!$B$2*0.4</f>
        <v>0.4</v>
      </c>
      <c r="D29" t="s">
        <v>34</v>
      </c>
    </row>
    <row r="30">
      <c r="A30"/>
      <c r="B30" t="s">
        <v>127</v>
      </c>
      <c r="C30" s="11">
        <f>'Besoins'!$B$2*1.2</f>
        <v>1.2</v>
      </c>
      <c r="D30" t="s">
        <v>34</v>
      </c>
    </row>
    <row r="31">
      <c r="A31"/>
      <c r="B31" t="str">
        <f>Besoins!B22</f>
        <v>Tomates en dés surgelées IQF</v>
      </c>
      <c r="C31" s="11">
        <f>Besoins!E22</f>
        <v>5</v>
      </c>
      <c r="D31" t="str">
        <f>Besoins!F22</f>
        <v>kg</v>
      </c>
    </row>
    <row r="32">
      <c r="A32" t="s" s="17">
        <v>133</v>
      </c>
      <c r="B32" t="str" s="14">
        <f>Procedure!D7</f>
        <v>Servir — Servir a l'assiette un osso-buco accompagne d'un peu de garniture aromatique et de sauce. Persiller le dessus au depart de l'assiette. Facultatif : ajouter sur chaque osso-buco, un bouquet de tomate concassee et des zestes d'orange.</v>
      </c>
      <c r="C32"/>
      <c r="D32"/>
    </row>
    <row r="33">
      <c r="A33"/>
      <c r="B33"/>
      <c r="C33"/>
      <c r="D33"/>
    </row>
    <row r="34">
      <c r="A34" t="s" s="16">
        <v>134</v>
      </c>
      <c r="B34"/>
      <c r="C34"/>
      <c r="D34"/>
    </row>
    <row r="35">
      <c r="A35" t="s" s="17">
        <v>124</v>
      </c>
      <c r="B35" t="str" s="14">
        <f>"[DISSOUDRE] "&amp;Procedure!D8</f>
        <v>[DISSOUDRE] Délayer la poudre dans l'eau froide en fouettant, puis porter à ébullition en remuant régulièrement.</v>
      </c>
      <c r="C35"/>
      <c r="D35"/>
    </row>
    <row r="36">
      <c r="A36"/>
      <c r="B36" t="s">
        <v>135</v>
      </c>
      <c r="C36" s="11">
        <f>'Besoins'!$B$2*2.925</f>
        <v>2.925</v>
      </c>
      <c r="D36" t="s">
        <v>38</v>
      </c>
    </row>
    <row r="37">
      <c r="A37"/>
      <c r="B37" t="s">
        <v>136</v>
      </c>
      <c r="C37" s="11">
        <f>'Besoins'!$B$2*0.075</f>
        <v>0.075</v>
      </c>
      <c r="D37" t="s">
        <v>34</v>
      </c>
    </row>
    <row r="38">
      <c r="A38"/>
      <c r="B38"/>
      <c r="C38"/>
      <c r="D38"/>
    </row>
    <row r="39">
      <c r="A39" t="s" s="18">
        <v>21</v>
      </c>
      <c r="B39"/>
      <c r="C39"/>
      <c r="D39"/>
    </row>
  </sheetData>
  <sheetProtection sheet="1" formatRows="0" formatColumns="0"/>
  <mergeCells count="12">
    <mergeCell ref="A1:D1"/>
    <mergeCell ref="A2:D2"/>
    <mergeCell ref="A4:D4"/>
    <mergeCell ref="B5:D5"/>
    <mergeCell ref="B6:D6"/>
    <mergeCell ref="B15:D15"/>
    <mergeCell ref="B16:D16"/>
    <mergeCell ref="B27:D27"/>
    <mergeCell ref="B32:D32"/>
    <mergeCell ref="A34:D34"/>
    <mergeCell ref="B35:D35"/>
    <mergeCell ref="A39:D3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2026-09-15T21:31:06Z</dcterms:created>
  <dc:title>OSSO-BUCO DE VEAU AUX ZESTES D'</dc:title>
  <dc:subject/>
  <dc:creator>CUIS.web</dc:creator>
  <cp:lastModifiedBy/>
  <cp:keywords/>
  <dc:description>Export automatique — moteur récursif d'origine : Bernard Vandendaele</dc:description>
  <cp:category/>
  <dc:language>en-US</dc:language>
  <dcterms:modified xsi:type="dcterms:W3CDTF">2026-09-15T21:31:06Z</dcterms:modified>
  <cp:revision>1</cp:revision>
</cp:coreProperties>
</file>