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<sst xmlns="http://schemas.openxmlformats.org/spreadsheetml/2006/main" count="141" uniqueCount="141">
  <si>
    <t>Fiche technique</t>
  </si>
  <si>
    <t>Nom</t>
  </si>
  <si>
    <t>MIJOTE DE DINDE MARENGO</t>
  </si>
  <si>
    <t>Code</t>
  </si>
  <si>
    <t>GRO_CDC_103A</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</si>
  <si>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</si>
  <si>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</si>
  <si>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</si>
  <si>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</si>
  <si>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</si>
  <si>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</si>
  <si>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</si>
  <si>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</si>
  <si>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</si>
  <si>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</si>
  <si>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</si>
  <si>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</si>
  <si>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</si>
  <si>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</si>
  <si>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</si>
  <si>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22:49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</si>
  <si>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</si>
  <si>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</si>
  <si>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</si>
  <si>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</si>
  <si>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</si>
  <si>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</si>
  <si>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</si>
  <si>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</si>
  <si>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</si>
  <si>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</si>
  <si>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CONC-TOMATE-TRI</t>
  </si>
  <si>
    <t>Triple concentré de tomate</t>
  </si>
  <si>
    <t>Concentrés et purées cuisines</t>
  </si>
  <si>
    <t>kg</t>
  </si>
  <si>
    <t>00000061</t>
  </si>
  <si>
    <t>EAU</t>
  </si>
  <si>
    <t>Matières diverses (à trier)</t>
  </si>
  <si>
    <t>lt</t>
  </si>
  <si>
    <t>EPI-POIVRE-NOIR</t>
  </si>
  <si>
    <t>Poivre noir moulu</t>
  </si>
  <si>
    <t>Épices en poudre et graines</t>
  </si>
  <si>
    <t>MEL-HERBES-PRO</t>
  </si>
  <si>
    <t>Herbes de Provence</t>
  </si>
  <si>
    <t>Mélanges et épices composées</t>
  </si>
  <si>
    <t>RNME1014107</t>
  </si>
  <si>
    <t>Vin blanc bib 10L UE</t>
  </si>
  <si>
    <t>Boissons</t>
  </si>
  <si>
    <t>u</t>
  </si>
  <si>
    <t>RNME101431</t>
  </si>
  <si>
    <t>Champignons hôtel pieds morceaux boîte 5/1</t>
  </si>
  <si>
    <t>Conserves légumes et poissons</t>
  </si>
  <si>
    <t>FAR-T55</t>
  </si>
  <si>
    <t>Farine de blé T55</t>
  </si>
  <si>
    <t>Farines de blé</t>
  </si>
  <si>
    <t>KNORR-FBLIE-STD</t>
  </si>
  <si>
    <t>Fonds Brun Lié (Knorr Professional)</t>
  </si>
  <si>
    <t>Fonds déshydratés et poudres</t>
  </si>
  <si>
    <t>BEU-DOUX</t>
  </si>
  <si>
    <t>Beurre doux 82% MG plaquette</t>
  </si>
  <si>
    <t>Beurres et margarines</t>
  </si>
  <si>
    <t>RNM6520160</t>
  </si>
  <si>
    <t>PERSIL simple France botte</t>
  </si>
  <si>
    <t>Légumes</t>
  </si>
  <si>
    <t>bte</t>
  </si>
  <si>
    <t>SEL-FIN</t>
  </si>
  <si>
    <t>Sel fin de cuisine</t>
  </si>
  <si>
    <t>Sels et condiments de base</t>
  </si>
  <si>
    <t>SUC-BLANC</t>
  </si>
  <si>
    <t>Sucre blanc cristal sac 25 kg</t>
  </si>
  <si>
    <t>Sucres et édulcorants</t>
  </si>
  <si>
    <t>RNMS00812</t>
  </si>
  <si>
    <t>Ail haché IQF</t>
  </si>
  <si>
    <t>Légumes surgelés</t>
  </si>
  <si>
    <t>RNMS00865</t>
  </si>
  <si>
    <t>Tomates en dés surgelées IQF</t>
  </si>
  <si>
    <t>RNMS00780</t>
  </si>
  <si>
    <t>Oignons émincés surgelés</t>
  </si>
  <si>
    <t>Pommes de terre surgelées</t>
  </si>
  <si>
    <t>RNMS00786</t>
  </si>
  <si>
    <t>Petits oignons blancs surgelés</t>
  </si>
  <si>
    <t>RNMS00323</t>
  </si>
  <si>
    <t>Sauté de dindonneau sans os couteau UE</t>
  </si>
  <si>
    <t>Volailles et lapins surgelés</t>
  </si>
  <si>
    <t>Total</t>
  </si>
  <si>
    <t>Niveau</t>
  </si>
  <si>
    <t>Composant</t>
  </si>
  <si>
    <t>Type</t>
  </si>
  <si>
    <t>Quantité (pour 100 pc)</t>
  </si>
  <si>
    <t>recette</t>
  </si>
  <si>
    <t>Volailles collectivité</t>
  </si>
  <si>
    <t xml:space="preserve">    ↳ Sauté de dindonneau sans os couteau UE</t>
  </si>
  <si>
    <t>matiere</t>
  </si>
  <si>
    <t xml:space="preserve">    ↳ PERSIL simple France botte</t>
  </si>
  <si>
    <t xml:space="preserve">    ↳ Oignons émincés surgelés</t>
  </si>
  <si>
    <t xml:space="preserve">    ↳ Ail haché IQF</t>
  </si>
  <si>
    <t xml:space="preserve">    ↳ Herbes de Provence</t>
  </si>
  <si>
    <t xml:space="preserve">    ↳ Tomates en dés surgelées IQF</t>
  </si>
  <si>
    <t xml:space="preserve">    ↳ Triple concentré de tomate</t>
  </si>
  <si>
    <t xml:space="preserve">    ↳ Vin blanc bib 10L UE</t>
  </si>
  <si>
    <t xml:space="preserve">    ↳ Fond brun de veau reconstitue (collectivite)</t>
  </si>
  <si>
    <t>Préparations de base collectivité</t>
  </si>
  <si>
    <t xml:space="preserve">        ↳ EAU</t>
  </si>
  <si>
    <t xml:space="preserve">        ↳ Fonds Brun Lié (Knorr Professional)</t>
  </si>
  <si>
    <t xml:space="preserve">    ↳ Farine de blé T55</t>
  </si>
  <si>
    <t xml:space="preserve">    ↳ Sel fin de cuisine</t>
  </si>
  <si>
    <t xml:space="preserve">    ↳ Poivre noir moulu</t>
  </si>
  <si>
    <t xml:space="preserve">    ↳ Champignons hôtel pieds morceaux boîte 5/1</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</si>
  <si>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</si>
  <si>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</si>
  <si>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</si>
  <si>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</si>
  <si>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</si>
  <si>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Sel fin de cuisine</t>
  </si>
  <si>
    <t>Recette</t>
  </si>
  <si>
    <t>#</t>
  </si>
  <si>
    <t>Verbe</t>
  </si>
  <si>
    <t>Étape</t>
  </si>
  <si>
    <t>Précision technique</t>
  </si>
  <si>
    <t>Durée</t>
  </si>
  <si>
    <t>Decanter la viande — Decanter les morceaux de viande dans 4 bacs GN 1/1 H 100. Ajouter la garniture.</t>
  </si>
  <si>
    <t>Fond brun de veau reconstitue (collectivite)</t>
  </si>
  <si>
    <t>DISSOUDRE</t>
  </si>
  <si>
    <t>Délayer la poudre dans l'eau froide en fouettant, puis porter à ébullition en remuant régulièrement.</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</si>
  <si>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</si>
  <si>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</si>
  <si>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</si>
  <si>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MIJOTE DE DINDE MARENGO</t>
  </si>
  <si>
    <t>MIJOTE DE DINDE MARENGO  GRO_CDC_103A</t>
  </si>
  <si>
    <t>1.</t>
  </si>
  <si>
    <t>2.</t>
  </si>
  <si>
    <t xml:space="preserve">    Fond brun de veau reconstitue (collectivite)</t>
  </si>
  <si>
    <t>3.</t>
  </si>
  <si>
    <t xml:space="preserve">    Sel fin de cuisine</t>
  </si>
  <si>
    <t>4.</t>
  </si>
  <si>
    <t xml:space="preserve">    PETITS OIGNONS GRELOTS GLACES A BRUN ET A BLANC</t>
  </si>
  <si>
    <t>5.</t>
  </si>
  <si>
    <t>6.</t>
  </si>
  <si>
    <t>7.</t>
  </si>
  <si>
    <t>↳ Fond brun de veau reconstitue (collectivite)  GRO-FOND-VEAU</t>
  </si>
  <si>
    <t>↳ PETITS OIGNONS GRELOTS GLACES A BRUN ET A BLANC  GRO_CDC_169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</si>
</sst>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438.95475</v>
      </c>
    </row>
    <row r="12">
      <c r="A12" t="s" s="3">
        <v>16</v>
      </c>
      <c r="B12" s="4">
        <v>4.3895475</v>
      </c>
    </row>
    <row r="13">
      <c r="A13"/>
      <c r="B13"/>
    </row>
    <row r="14">
      <c r="A14" t="s" s="5">
        <v>17</v>
      </c>
      <c r="B14" t="s" s="5">
        <v>14</v>
      </c>
    </row>
    <row r="15">
      <c r="A15" t="s" s="5">
        <v>18</v>
      </c>
      <c r="B15" s="6">
        <v>438.95475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0.2</v>
      </c>
      <c r="E7" s="11">
        <f>D7*$B$2</f>
        <v>0.2</v>
      </c>
      <c r="F7" t="s">
        <v>34</v>
      </c>
      <c r="G7" s="4">
        <f>E7*4.2</f>
        <v>0.84</v>
      </c>
    </row>
    <row r="8">
      <c r="A8" t="s" s="12">
        <v>35</v>
      </c>
      <c r="B8" t="s">
        <v>36</v>
      </c>
      <c r="C8" t="s">
        <v>37</v>
      </c>
      <c r="D8" s="9">
        <v>14.625</v>
      </c>
      <c r="E8" s="11">
        <f>D8*$B$2</f>
        <v>14.625</v>
      </c>
      <c r="F8" t="s">
        <v>38</v>
      </c>
      <c r="G8" s="4">
        <f>E8*0.003</f>
        <v>0.043875</v>
      </c>
    </row>
    <row r="9">
      <c r="A9" t="s">
        <v>39</v>
      </c>
      <c r="B9" t="s">
        <v>40</v>
      </c>
      <c r="C9" t="s">
        <v>41</v>
      </c>
      <c r="D9" s="9">
        <v>0.01</v>
      </c>
      <c r="E9" s="11">
        <f>D9*$B$2</f>
        <v>0.01</v>
      </c>
      <c r="F9" t="s">
        <v>34</v>
      </c>
      <c r="G9" s="4">
        <f>E9*12.5</f>
        <v>0.125</v>
      </c>
    </row>
    <row r="10">
      <c r="A10" t="s">
        <v>42</v>
      </c>
      <c r="B10" t="s">
        <v>43</v>
      </c>
      <c r="C10" t="s">
        <v>44</v>
      </c>
      <c r="D10" s="9">
        <v>0.045</v>
      </c>
      <c r="E10" s="11">
        <f>D10*$B$2</f>
        <v>0.045</v>
      </c>
      <c r="F10" t="s">
        <v>34</v>
      </c>
      <c r="G10" s="4">
        <f>E10*9.5</f>
        <v>0.4275</v>
      </c>
    </row>
    <row r="11">
      <c r="A11" t="s">
        <v>45</v>
      </c>
      <c r="B11" t="s">
        <v>46</v>
      </c>
      <c r="C11" t="s">
        <v>47</v>
      </c>
      <c r="D11" s="9">
        <v>3</v>
      </c>
      <c r="E11" s="11">
        <f>D11*$B$2</f>
        <v>3</v>
      </c>
      <c r="F11" t="s">
        <v>48</v>
      </c>
      <c r="G11" s="4">
        <f>E11*24.02</f>
        <v>72.06</v>
      </c>
    </row>
    <row r="12">
      <c r="A12" t="s">
        <v>49</v>
      </c>
      <c r="B12" t="s">
        <v>50</v>
      </c>
      <c r="C12" t="s">
        <v>51</v>
      </c>
      <c r="D12" s="9">
        <v>2.3</v>
      </c>
      <c r="E12" s="11">
        <f>D12*$B$2</f>
        <v>2.3</v>
      </c>
      <c r="F12" t="s">
        <v>48</v>
      </c>
      <c r="G12" s="4">
        <f>E12*16.12</f>
        <v>37.076</v>
      </c>
    </row>
    <row r="13">
      <c r="A13" t="s">
        <v>52</v>
      </c>
      <c r="B13" t="s">
        <v>53</v>
      </c>
      <c r="C13" t="s">
        <v>54</v>
      </c>
      <c r="D13" s="9">
        <v>0.5</v>
      </c>
      <c r="E13" s="11">
        <f>D13*$B$2</f>
        <v>0.5</v>
      </c>
      <c r="F13" t="s">
        <v>34</v>
      </c>
      <c r="G13" s="4">
        <f>E13*0.56</f>
        <v>0.28</v>
      </c>
    </row>
    <row r="14">
      <c r="A14" t="s">
        <v>55</v>
      </c>
      <c r="B14" t="s">
        <v>56</v>
      </c>
      <c r="C14" t="s">
        <v>57</v>
      </c>
      <c r="D14" s="9">
        <v>0.375</v>
      </c>
      <c r="E14" s="11">
        <f>D14*$B$2</f>
        <v>0.375</v>
      </c>
      <c r="F14" t="s">
        <v>34</v>
      </c>
      <c r="G14" s="4">
        <f>E14*0</f>
        <v>0</v>
      </c>
    </row>
    <row r="15">
      <c r="A15" t="s">
        <v>58</v>
      </c>
      <c r="B15" t="s">
        <v>59</v>
      </c>
      <c r="C15" t="s">
        <v>60</v>
      </c>
      <c r="D15" s="9">
        <v>0.15</v>
      </c>
      <c r="E15" s="11">
        <f>D15*$B$2</f>
        <v>0.15</v>
      </c>
      <c r="F15" t="s">
        <v>34</v>
      </c>
      <c r="G15" s="4">
        <f>E15*5.2</f>
        <v>0.78</v>
      </c>
    </row>
    <row r="16">
      <c r="A16" t="s">
        <v>61</v>
      </c>
      <c r="B16" t="s">
        <v>62</v>
      </c>
      <c r="C16" t="s">
        <v>63</v>
      </c>
      <c r="D16" s="9">
        <v>0.3</v>
      </c>
      <c r="E16" s="11">
        <f>D16*$B$2</f>
        <v>0.3</v>
      </c>
      <c r="F16" t="s">
        <v>64</v>
      </c>
      <c r="G16" s="4">
        <f>E16*4.5</f>
        <v>1.35</v>
      </c>
    </row>
    <row r="17">
      <c r="A17" t="s">
        <v>65</v>
      </c>
      <c r="B17" t="s">
        <v>66</v>
      </c>
      <c r="C17" t="s">
        <v>67</v>
      </c>
      <c r="D17" s="9">
        <v>0.0825</v>
      </c>
      <c r="E17" s="11">
        <f>D17*$B$2</f>
        <v>0.0825</v>
      </c>
      <c r="F17" t="s">
        <v>34</v>
      </c>
      <c r="G17" s="4">
        <f>E17*0.35</f>
        <v>0.028875</v>
      </c>
    </row>
    <row r="18">
      <c r="A18" t="s">
        <v>68</v>
      </c>
      <c r="B18" t="s">
        <v>69</v>
      </c>
      <c r="C18" t="s">
        <v>70</v>
      </c>
      <c r="D18" s="9">
        <v>0.075</v>
      </c>
      <c r="E18" s="11">
        <f>D18*$B$2</f>
        <v>0.075</v>
      </c>
      <c r="F18" t="s">
        <v>34</v>
      </c>
      <c r="G18" s="4">
        <f>E18*0.82</f>
        <v>0.0615</v>
      </c>
    </row>
    <row r="19">
      <c r="A19" t="s">
        <v>71</v>
      </c>
      <c r="B19" t="s">
        <v>72</v>
      </c>
      <c r="C19" t="s">
        <v>73</v>
      </c>
      <c r="D19" s="9">
        <v>0.2</v>
      </c>
      <c r="E19" s="11">
        <f>D19*$B$2</f>
        <v>0.2</v>
      </c>
      <c r="F19" t="s">
        <v>34</v>
      </c>
      <c r="G19" s="4">
        <f>E19*9.26</f>
        <v>1.852</v>
      </c>
    </row>
    <row r="20">
      <c r="A20" t="s">
        <v>74</v>
      </c>
      <c r="B20" t="s">
        <v>75</v>
      </c>
      <c r="C20" t="s">
        <v>73</v>
      </c>
      <c r="D20" s="9">
        <v>2.5</v>
      </c>
      <c r="E20" s="11">
        <f>D20*$B$2</f>
        <v>2.5</v>
      </c>
      <c r="F20" t="s">
        <v>34</v>
      </c>
      <c r="G20" s="4">
        <f>E20*2.92</f>
        <v>7.3</v>
      </c>
    </row>
    <row r="21">
      <c r="A21" t="s">
        <v>76</v>
      </c>
      <c r="B21" t="s">
        <v>77</v>
      </c>
      <c r="C21" t="s">
        <v>78</v>
      </c>
      <c r="D21" s="9">
        <v>2</v>
      </c>
      <c r="E21" s="11">
        <f>D21*$B$2</f>
        <v>2</v>
      </c>
      <c r="F21" t="s">
        <v>34</v>
      </c>
      <c r="G21" s="4">
        <f>E21*3.89</f>
        <v>7.78</v>
      </c>
    </row>
    <row r="22">
      <c r="A22" t="s">
        <v>79</v>
      </c>
      <c r="B22" t="s">
        <v>80</v>
      </c>
      <c r="C22" t="s">
        <v>78</v>
      </c>
      <c r="D22" s="9">
        <v>3</v>
      </c>
      <c r="E22" s="11">
        <f>D22*$B$2</f>
        <v>3</v>
      </c>
      <c r="F22" t="s">
        <v>34</v>
      </c>
      <c r="G22" s="4">
        <f>E22*3.85</f>
        <v>11.55</v>
      </c>
    </row>
    <row r="23">
      <c r="A23" t="s">
        <v>81</v>
      </c>
      <c r="B23" t="s">
        <v>82</v>
      </c>
      <c r="C23" t="s">
        <v>83</v>
      </c>
      <c r="D23" s="9">
        <v>20</v>
      </c>
      <c r="E23" s="11">
        <f>D23*$B$2</f>
        <v>20</v>
      </c>
      <c r="F23" t="s">
        <v>34</v>
      </c>
      <c r="G23" s="4">
        <f>E23*14.87</f>
        <v>297.4</v>
      </c>
    </row>
    <row r="24">
      <c r="A24"/>
      <c r="B24"/>
      <c r="C24"/>
      <c r="D24"/>
      <c r="E24"/>
      <c r="F24" t="s" s="3">
        <v>84</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85</v>
      </c>
      <c r="B1" t="s" s="2">
        <v>86</v>
      </c>
      <c r="C1" t="s" s="2">
        <v>87</v>
      </c>
      <c r="D1" t="s" s="2">
        <v>88</v>
      </c>
      <c r="E1" t="s" s="2">
        <v>29</v>
      </c>
      <c r="F1" t="s" s="2">
        <v>5</v>
      </c>
    </row>
    <row r="2">
      <c r="A2">
        <v>0</v>
      </c>
      <c r="B2" t="s">
        <v>2</v>
      </c>
      <c r="C2" t="s">
        <v>89</v>
      </c>
      <c r="D2" s="11">
        <v>100</v>
      </c>
      <c r="E2" t="s">
        <v>24</v>
      </c>
      <c r="F2" t="s">
        <v>90</v>
      </c>
    </row>
    <row r="3">
      <c r="A3">
        <v>1</v>
      </c>
      <c r="B3" t="s">
        <v>91</v>
      </c>
      <c r="C3" t="s">
        <v>92</v>
      </c>
      <c r="D3" s="11">
        <v>20</v>
      </c>
      <c r="E3" t="s">
        <v>34</v>
      </c>
      <c r="F3" t="s">
        <v>83</v>
      </c>
    </row>
    <row r="4">
      <c r="A4">
        <v>1</v>
      </c>
      <c r="B4" t="s">
        <v>93</v>
      </c>
      <c r="C4" t="s">
        <v>92</v>
      </c>
      <c r="D4" s="11">
        <v>0.3</v>
      </c>
      <c r="E4" t="s">
        <v>34</v>
      </c>
      <c r="F4" t="s">
        <v>63</v>
      </c>
    </row>
    <row r="5">
      <c r="A5">
        <v>1</v>
      </c>
      <c r="B5" t="s">
        <v>94</v>
      </c>
      <c r="C5" t="s">
        <v>92</v>
      </c>
      <c r="D5" s="11">
        <v>2</v>
      </c>
      <c r="E5" t="s">
        <v>34</v>
      </c>
      <c r="F5" t="s">
        <v>78</v>
      </c>
    </row>
    <row r="6">
      <c r="A6">
        <v>1</v>
      </c>
      <c r="B6" t="s">
        <v>95</v>
      </c>
      <c r="C6" t="s">
        <v>92</v>
      </c>
      <c r="D6" s="11">
        <v>0.2</v>
      </c>
      <c r="E6" t="s">
        <v>34</v>
      </c>
      <c r="F6" t="s">
        <v>73</v>
      </c>
    </row>
    <row r="7">
      <c r="A7">
        <v>1</v>
      </c>
      <c r="B7" t="s">
        <v>96</v>
      </c>
      <c r="C7" t="s">
        <v>92</v>
      </c>
      <c r="D7" s="11">
        <v>0.045</v>
      </c>
      <c r="E7" t="s">
        <v>34</v>
      </c>
      <c r="F7" t="s">
        <v>44</v>
      </c>
    </row>
    <row r="8">
      <c r="A8">
        <v>1</v>
      </c>
      <c r="B8" t="s">
        <v>97</v>
      </c>
      <c r="C8" t="s">
        <v>92</v>
      </c>
      <c r="D8" s="11">
        <v>2.5</v>
      </c>
      <c r="E8" t="s">
        <v>34</v>
      </c>
      <c r="F8" t="s">
        <v>73</v>
      </c>
    </row>
    <row r="9">
      <c r="A9">
        <v>1</v>
      </c>
      <c r="B9" t="s">
        <v>98</v>
      </c>
      <c r="C9" t="s">
        <v>92</v>
      </c>
      <c r="D9" s="11">
        <v>0.2</v>
      </c>
      <c r="E9" t="s">
        <v>34</v>
      </c>
      <c r="F9" t="s">
        <v>33</v>
      </c>
    </row>
    <row r="10">
      <c r="A10">
        <v>1</v>
      </c>
      <c r="B10" t="s">
        <v>99</v>
      </c>
      <c r="C10" t="s">
        <v>92</v>
      </c>
      <c r="D10" s="11">
        <v>3</v>
      </c>
      <c r="E10" t="s">
        <v>38</v>
      </c>
      <c r="F10" t="s">
        <v>47</v>
      </c>
    </row>
    <row r="11">
      <c r="A11">
        <v>1</v>
      </c>
      <c r="B11" t="s">
        <v>100</v>
      </c>
      <c r="C11" t="s">
        <v>89</v>
      </c>
      <c r="D11" s="11">
        <v>15</v>
      </c>
      <c r="E11" t="s">
        <v>38</v>
      </c>
      <c r="F11" t="s">
        <v>101</v>
      </c>
    </row>
    <row r="12">
      <c r="A12">
        <v>2</v>
      </c>
      <c r="B12" t="s">
        <v>102</v>
      </c>
      <c r="C12" t="s">
        <v>92</v>
      </c>
      <c r="D12" s="11">
        <v>14.625</v>
      </c>
      <c r="E12" t="s">
        <v>38</v>
      </c>
      <c r="F12" t="s">
        <v>37</v>
      </c>
    </row>
    <row r="13">
      <c r="A13">
        <v>2</v>
      </c>
      <c r="B13" t="s">
        <v>103</v>
      </c>
      <c r="C13" t="s">
        <v>92</v>
      </c>
      <c r="D13" s="11">
        <v>0.375</v>
      </c>
      <c r="E13" t="s">
        <v>34</v>
      </c>
      <c r="F13" t="s">
        <v>57</v>
      </c>
    </row>
    <row r="14">
      <c r="A14">
        <v>1</v>
      </c>
      <c r="B14" t="s">
        <v>104</v>
      </c>
      <c r="C14" t="s">
        <v>92</v>
      </c>
      <c r="D14" s="11">
        <v>0.5</v>
      </c>
      <c r="E14" t="s">
        <v>34</v>
      </c>
      <c r="F14" t="s">
        <v>54</v>
      </c>
    </row>
    <row r="15">
      <c r="A15">
        <v>1</v>
      </c>
      <c r="B15" t="s">
        <v>105</v>
      </c>
      <c r="C15" t="s">
        <v>92</v>
      </c>
      <c r="D15" s="11">
        <v>0.075</v>
      </c>
      <c r="E15" t="s">
        <v>34</v>
      </c>
      <c r="F15" t="s">
        <v>67</v>
      </c>
    </row>
    <row r="16">
      <c r="A16">
        <v>1</v>
      </c>
      <c r="B16" t="s">
        <v>106</v>
      </c>
      <c r="C16" t="s">
        <v>92</v>
      </c>
      <c r="D16" s="11">
        <v>0.01</v>
      </c>
      <c r="E16" t="s">
        <v>34</v>
      </c>
      <c r="F16" t="s">
        <v>41</v>
      </c>
    </row>
    <row r="17">
      <c r="A17">
        <v>1</v>
      </c>
      <c r="B17" t="s">
        <v>107</v>
      </c>
      <c r="C17" t="s">
        <v>92</v>
      </c>
      <c r="D17" s="11">
        <v>2.3</v>
      </c>
      <c r="E17" t="s">
        <v>34</v>
      </c>
      <c r="F17" t="s">
        <v>51</v>
      </c>
    </row>
    <row r="18">
      <c r="A18">
        <v>1</v>
      </c>
      <c r="B18" t="s">
        <v>108</v>
      </c>
      <c r="C18" t="s">
        <v>89</v>
      </c>
      <c r="D18" s="11">
        <v>75</v>
      </c>
      <c r="E18" t="s">
        <v>24</v>
      </c>
      <c r="F18" t="s">
        <v>109</v>
      </c>
    </row>
    <row r="19">
      <c r="A19">
        <v>2</v>
      </c>
      <c r="B19" t="s">
        <v>110</v>
      </c>
      <c r="C19" t="s">
        <v>92</v>
      </c>
      <c r="D19" s="11">
        <v>3</v>
      </c>
      <c r="E19" t="s">
        <v>34</v>
      </c>
      <c r="F19" t="s">
        <v>78</v>
      </c>
    </row>
    <row r="20">
      <c r="A20">
        <v>2</v>
      </c>
      <c r="B20" t="s">
        <v>111</v>
      </c>
      <c r="C20" t="s">
        <v>92</v>
      </c>
      <c r="D20" s="11">
        <v>0.15</v>
      </c>
      <c r="E20" t="s">
        <v>34</v>
      </c>
      <c r="F20" t="s">
        <v>60</v>
      </c>
    </row>
    <row r="21">
      <c r="A21">
        <v>2</v>
      </c>
      <c r="B21" t="s">
        <v>112</v>
      </c>
      <c r="C21" t="s">
        <v>92</v>
      </c>
      <c r="D21" s="11">
        <v>0.075</v>
      </c>
      <c r="E21" t="s">
        <v>34</v>
      </c>
      <c r="F21" t="s">
        <v>70</v>
      </c>
    </row>
    <row r="22">
      <c r="A22">
        <v>2</v>
      </c>
      <c r="B22" t="s">
        <v>113</v>
      </c>
      <c r="C22" t="s">
        <v>92</v>
      </c>
      <c r="D22" s="11">
        <v>0.008</v>
      </c>
      <c r="E22" t="s">
        <v>34</v>
      </c>
      <c r="F22" t="s">
        <v>67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114</v>
      </c>
      <c r="B1" t="s" s="2">
        <v>115</v>
      </c>
      <c r="C1" t="s" s="2">
        <v>116</v>
      </c>
      <c r="D1" t="s" s="2">
        <v>117</v>
      </c>
      <c r="E1" t="s" s="2">
        <v>118</v>
      </c>
      <c r="F1" t="s" s="2">
        <v>119</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morceaux de viande suivant la procedure. Egoutter et reserver la viande dans un bac GN 2/1 H 250 en polycarbonate, muni d'une grille egouttoir. Couvrir et stocker au froid. Laver et desinfecter le persil suivant la procedure. Au cutter, hacher le persil. Reserver. Deconditionner les boites de tomate concentree et de champignons suivant la procedure. Reserver. Egoutter les champignons dans un bac GN 1/1 H 100 perfore double d'un bac plein. Recuperer le jus des champignons dans une calotte. Filmer et stocker au froid en attente d'utilisation. Dans un rondeau, realiser 15 litres de fond brun de veau clair, a partir de fond deshydrate, en se reportant aux recommandations du fabricant.</t>
        </is>
      </c>
      <c r="E3" t="s" s="14"/>
      <c r="F3"/>
    </row>
    <row r="4">
      <c r="A4" t="s">
        <v>2</v>
      </c>
      <c r="B4">
        <v>3</v>
      </c>
      <c r="C4"/>
      <c r="D4" t="inlineStr" s="14">
        <is>
          <t>Marquer la cuisson — Dans la sauteuse, a l'huile, faire revenir les morceaux de dinde sur toutes les faces (ou mettre les morceaux dans des bacs GN 1/1 H 65 perfores et saisir au four a chaleur seche a +200/250 degC. Mettre un bac GN 1/1 H 65, dans le bas de l'echelle de cuisson, afin de recuperer les graisses de cuisson). Singer la viande. Debarrasser les morceaux dans un bac GN 2/1 H 250. Eliminer les graisses de cuisson et les particules carbonisees de la sauteuse. Dans la sauteuse, faire suer, les oignons emincees, sans coloration, deglacer avec le vin blanc. Reduire le deglacage de moitie. Ajouter la viande, puis l'ail hache, les des de tomates surgeles, la tomate concentree, les herbes de Provence et l'assaisonnement. Remuer le tout delicatement a l'aide d'une ecumoire. Piquer la sonde de cuisson dans un morceau de viande. Mouiller avec le fond brun de veau clair et le jus des champignons. Porter a ebullition, puis reduire la source de chaleur et cuire a couvert a feu doux pendant 40 minutes environ. Au terme de la cuisson atteindre la temperature de +95 degC a coeur. Respecter la procedure de fin de cuisson. Pour la cuisson au four : Repartir tous les elements dans 4 bacs GN 1/1 H 100 et cuire a couvert, au four sur la position mixte a +170 degC. Respecter les memes indications que pour la cuisson en sauteuse.</t>
        </is>
      </c>
      <c r="E4" t="s" s="14"/>
      <c r="F4"/>
    </row>
    <row r="5">
      <c r="A5" t="s">
        <v>2</v>
      </c>
      <c r="B5">
        <v>4</v>
      </c>
      <c r="C5"/>
      <c r="D5" t="inlineStr" s="14">
        <is>
          <t>Preparer la garniture — Pendant la cuisson : Glacer a blanc les petits oignons grelots (voir la recette). Passer au four regle sur la position vapeur pendant 5 minutes, le bac perfore contenant les champignons. Reserver au chaud en attente d'utilisation.</t>
        </is>
      </c>
      <c r="E5" t="s" s="14"/>
      <c r="F5"/>
    </row>
    <row r="6">
      <c r="A6" t="s">
        <v>2</v>
      </c>
      <c r="B6">
        <v>5</v>
      </c>
      <c r="C6"/>
      <c r="D6" t="s" s="14">
        <v>120</v>
      </c>
      <c r="E6" t="s" s="14"/>
      <c r="F6"/>
    </row>
    <row r="7">
      <c r="A7" t="s">
        <v>2</v>
      </c>
      <c r="B7">
        <v>6</v>
      </c>
      <c r="C7"/>
      <c r="D7" t="inlineStr" s="14">
        <is>
          <t>Terminer le mijote de dinde — Faire reduire le fond de cuisson, afin d'en obtenir 10 litres et la consistance desiree. Rectifier l'assaisonnement. Emulsionner la sauce au mixeur pour lui donner de l'onctuosite. Verser la sauce sur la viande dans les quatre bacs GN. Couvrir. Agiter les bacs d'un mouvement circulaire pour lier tous les elements ensemble. Stocker en armoire chaude et maintenir a la temperature de +63 degC en attente de consommation.</t>
        </is>
      </c>
      <c r="E7" t="s" s="14"/>
      <c r="F7"/>
    </row>
    <row r="8">
      <c r="A8" t="s">
        <v>2</v>
      </c>
      <c r="B8">
        <v>7</v>
      </c>
      <c r="C8"/>
      <c r="D8" t="inlineStr" s="14">
        <is>
          <t>Dresser et servir — Dresser deux morceaux de dinde sur une assiette, mettre la garniture en evidence sur la viande, et napper de sauce. Persiller au depart du plat. On peut ajouter deux rondelles de pain toastees.</t>
        </is>
      </c>
      <c r="E8" t="s" s="14"/>
      <c r="F8"/>
    </row>
    <row r="9">
      <c r="A9" t="s">
        <v>121</v>
      </c>
      <c r="B9">
        <v>1</v>
      </c>
      <c r="C9" t="s">
        <v>122</v>
      </c>
      <c r="D9" t="s" s="14">
        <v>123</v>
      </c>
      <c r="E9" t="s" s="14"/>
      <c r="F9"/>
    </row>
    <row r="10">
      <c r="A10" t="s">
        <v>124</v>
      </c>
      <c r="B10">
        <v>1</v>
      </c>
      <c r="C10"/>
      <c r="D10" t="inlineStr" s="14">
        <is>
          <t>Mise en place du poste de travail — Verifier les DLC, peser les denrees, selectionner le materiel necessaire. Laver et desinfecter le materiel et le poste de travail en suivant les protocoles.</t>
        </is>
      </c>
      <c r="E10" t="s" s="14"/>
      <c r="F10"/>
    </row>
    <row r="11">
      <c r="A11" t="s">
        <v>124</v>
      </c>
      <c r="B11">
        <v>2</v>
      </c>
      <c r="C11"/>
      <c r="D11" t="s" s="14">
        <v>125</v>
      </c>
      <c r="E11" t="s" s="14"/>
      <c r="F11"/>
    </row>
    <row r="12">
      <c r="A12" t="s">
        <v>124</v>
      </c>
      <c r="B12">
        <v>3</v>
      </c>
      <c r="C12"/>
      <c r="D12"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2" t="s" s="14"/>
      <c r="F12"/>
    </row>
    <row r="13">
      <c r="A13" t="s">
        <v>124</v>
      </c>
      <c r="B13">
        <v>4</v>
      </c>
      <c r="C13"/>
      <c r="D13" t="s" s="14">
        <v>126</v>
      </c>
      <c r="E13" t="s" s="14"/>
      <c r="F13"/>
    </row>
    <row r="14">
      <c r="A14" t="s">
        <v>124</v>
      </c>
      <c r="B14">
        <v>5</v>
      </c>
      <c r="C14"/>
      <c r="D14"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3"/>
  <cols>
    <col min="1" max="1" width="22" customWidth="1"/>
    <col min="2" max="2" width="52" customWidth="1"/>
    <col min="3" max="3" width="14" customWidth="1"/>
    <col min="4" max="4" width="10" customWidth="1"/>
  </cols>
  <sheetData>
    <row r="1" customHeight="1" ht="24">
      <c r="A1" t="s" s="7">
        <v>127</v>
      </c>
      <c r="B1"/>
      <c r="C1"/>
      <c r="D1"/>
    </row>
    <row r="2">
      <c r="A2" t="str" s="15">
        <f>"GRO_CDC_103A · GRO.VOLAILLE · référence : "&amp;Besoins!B3&amp;" "&amp;Besoins!C3&amp;" · multiplicateur réglable sur la feuille ""Besoins"""</f>
        <v>GRO_CDC_103A · GRO.VOLAILLE · référence : 100 pc · multiplicateur réglable sur la feuille </v>
      </c>
      <c r="B2"/>
      <c r="C2"/>
      <c r="D2"/>
    </row>
    <row r="3">
      <c r="A3"/>
      <c r="B3"/>
      <c r="C3"/>
      <c r="D3"/>
    </row>
    <row r="4">
      <c r="A4" t="s" s="16">
        <v>128</v>
      </c>
      <c r="B4"/>
      <c r="C4"/>
      <c r="D4"/>
    </row>
    <row r="5">
      <c r="A5" t="s" s="17">
        <v>129</v>
      </c>
      <c r="B5" t="str" s="14">
        <f>Procedure!D2</f>
        <v>Mise en place du poste de travail — Verifier les DLC, peser les denrees, selectionner le materiel necessaire. Laver et desinfecter le materiel et le poste de travail en suivant les protocoles.</v>
      </c>
      <c r="C5"/>
      <c r="D5"/>
    </row>
    <row r="6">
      <c r="A6" t="s" s="17">
        <v>130</v>
      </c>
      <c r="B6" t="str" s="14">
        <f>Procedure!D3</f>
        <v>Preparations preliminaires — Deconditionner les morceaux de viande suivant la procedure. Egoutter et reserver la viande dans un bac GN 2/1 H 250 en polycarbonate, muni d'une grille egouttoir. Couvrir et stocker au froid. Laver et desinfecter le persil suivant la procedure. Au cutter, hacher le persil. Reserver. Deconditionner les boites de tomate concentree et de champignons suivant la procedure. Reserver. Egoutter les champignons dans un bac GN 1/1 H 100 perfore double d'un bac plein. Recuperer le jus des champignons dans une calotte. Filmer et stocker au froid en attente d'utilisation. Dans un rondeau, realiser 15 litres de fond brun de veau clair, a partir de fond deshydrate, en se reportant aux recommandations du fabricant.</v>
      </c>
      <c r="C6"/>
      <c r="D6"/>
    </row>
    <row r="7">
      <c r="A7"/>
      <c r="B7" t="str">
        <f>Besoins!B23</f>
        <v>Sauté de dindonneau sans os couteau UE</v>
      </c>
      <c r="C7" s="11">
        <f>Besoins!E23</f>
        <v>20</v>
      </c>
      <c r="D7" t="str">
        <f>Besoins!F23</f>
        <v>kg</v>
      </c>
    </row>
    <row r="8">
      <c r="A8"/>
      <c r="B8" t="str">
        <f>Besoins!B16</f>
        <v>PERSIL simple France botte</v>
      </c>
      <c r="C8" s="11">
        <f>Besoins!E16</f>
        <v>0.3</v>
      </c>
      <c r="D8" t="str">
        <f>Besoins!F16</f>
        <v>kg</v>
      </c>
    </row>
    <row r="9">
      <c r="A9"/>
      <c r="B9" t="str">
        <f>Besoins!B7</f>
        <v>Triple concentré de tomate</v>
      </c>
      <c r="C9" s="11">
        <f>Besoins!E7</f>
        <v>0.2</v>
      </c>
      <c r="D9" t="str">
        <f>Besoins!F7</f>
        <v>kg</v>
      </c>
    </row>
    <row r="10">
      <c r="A10"/>
      <c r="B10" t="s">
        <v>131</v>
      </c>
      <c r="C10" s="11">
        <f>'Besoins'!$B$2*15</f>
        <v>15</v>
      </c>
      <c r="D10" t="s">
        <v>38</v>
      </c>
    </row>
    <row r="11">
      <c r="A11"/>
      <c r="B11" t="str">
        <f>Besoins!B12</f>
        <v>Champignons hôtel pieds morceaux boîte 5/1</v>
      </c>
      <c r="C11" s="11">
        <f>Besoins!E12</f>
        <v>2.3</v>
      </c>
      <c r="D11" t="str">
        <f>Besoins!F12</f>
        <v>kg</v>
      </c>
    </row>
    <row r="12">
      <c r="A12" t="s" s="17">
        <v>132</v>
      </c>
      <c r="B12" t="str" s="14">
        <f>Procedure!D4</f>
        <v>Marquer la cuisson — Dans la sauteuse, a l'huile, faire revenir les morceaux de dinde sur toutes les faces (ou mettre les morceaux dans des bacs GN 1/1 H 65 perfores et saisir au four a chaleur seche a +200/250 degC. Mettre un bac GN 1/1 H 65, dans le bas de l'echelle de cuisson, afin de recuperer les graisses de cuisson). Singer la viande. Debarrasser les morceaux dans un bac GN 2/1 H 250. Eliminer les graisses de cuisson et les particules carbonisees de la sauteuse. Dans la sauteuse, faire suer, les oignons emincees, sans coloration, deglacer avec le vin blanc. Reduire le deglacage de moitie. Ajouter la viande, puis l'ail hache, les des de tomates surgeles, la tomate concentree, les herbes de Provence et l'assaisonnement. Remuer le tout delicatement a l'aide d'une ecumoire. Piquer la sonde de cuisson dans un morceau de viande. Mouiller avec le fond brun de veau clair et le jus des champignons. Porter a ebullition, puis reduire la source de chaleur et cuire a couvert a feu doux pendant 40 minutes environ. Au terme de la cuisson atteindre la temperature de +95 degC a coeur. Respecter la procedure de fin de cuisson. Pour la cuisson au four : Repartir tous les elements dans 4 bacs GN 1/1 H 100 et cuire a couvert, au four sur la position mixte a +170 degC. Respecter les memes indications que pour la cuisson en sauteuse.</v>
      </c>
      <c r="C12"/>
      <c r="D12"/>
    </row>
    <row r="13">
      <c r="A13"/>
      <c r="B13" t="str">
        <f>Besoins!B21</f>
        <v>Oignons émincés surgelés</v>
      </c>
      <c r="C13" s="11">
        <f>Besoins!E21</f>
        <v>2</v>
      </c>
      <c r="D13" t="str">
        <f>Besoins!F21</f>
        <v>kg</v>
      </c>
    </row>
    <row r="14">
      <c r="A14"/>
      <c r="B14" t="str">
        <f>Besoins!B19</f>
        <v>Ail haché IQF</v>
      </c>
      <c r="C14" s="11">
        <f>Besoins!E19</f>
        <v>0.2</v>
      </c>
      <c r="D14" t="str">
        <f>Besoins!F19</f>
        <v>kg</v>
      </c>
    </row>
    <row r="15">
      <c r="A15"/>
      <c r="B15" t="str">
        <f>Besoins!B10</f>
        <v>Herbes de Provence</v>
      </c>
      <c r="C15" s="11">
        <f>Besoins!E10</f>
        <v>0.045</v>
      </c>
      <c r="D15" t="str">
        <f>Besoins!F10</f>
        <v>kg</v>
      </c>
    </row>
    <row r="16">
      <c r="A16"/>
      <c r="B16" t="str">
        <f>Besoins!B20</f>
        <v>Tomates en dés surgelées IQF</v>
      </c>
      <c r="C16" s="11">
        <f>Besoins!E20</f>
        <v>2.5</v>
      </c>
      <c r="D16" t="str">
        <f>Besoins!F20</f>
        <v>kg</v>
      </c>
    </row>
    <row r="17">
      <c r="A17"/>
      <c r="B17" t="str">
        <f>Besoins!B11</f>
        <v>Vin blanc bib 10L UE</v>
      </c>
      <c r="C17" s="11">
        <f>Besoins!E11</f>
        <v>3</v>
      </c>
      <c r="D17" t="str">
        <f>Besoins!F11</f>
        <v>lt</v>
      </c>
    </row>
    <row r="18">
      <c r="A18"/>
      <c r="B18" t="str">
        <f>Besoins!B13</f>
        <v>Farine de blé T55</v>
      </c>
      <c r="C18" s="11">
        <f>Besoins!E13</f>
        <v>0.5</v>
      </c>
      <c r="D18" t="str">
        <f>Besoins!F13</f>
        <v>kg</v>
      </c>
    </row>
    <row r="19">
      <c r="A19"/>
      <c r="B19" t="s">
        <v>133</v>
      </c>
      <c r="C19" s="11">
        <f>'Besoins'!$B$2*0.075</f>
        <v>0.075</v>
      </c>
      <c r="D19" t="s">
        <v>34</v>
      </c>
    </row>
    <row r="20">
      <c r="A20"/>
      <c r="B20" t="str">
        <f>Besoins!B9</f>
        <v>Poivre noir moulu</v>
      </c>
      <c r="C20" s="11">
        <f>Besoins!E9</f>
        <v>0.01</v>
      </c>
      <c r="D20" t="str">
        <f>Besoins!F9</f>
        <v>kg</v>
      </c>
    </row>
    <row r="21">
      <c r="A21" t="s" s="17">
        <v>134</v>
      </c>
      <c r="B21" t="str" s="14">
        <f>Procedure!D5</f>
        <v>Preparer la garniture — Pendant la cuisson : Glacer a blanc les petits oignons grelots (voir la recette). Passer au four regle sur la position vapeur pendant 5 minutes, le bac perfore contenant les champignons. Reserver au chaud en attente d'utilisation.</v>
      </c>
      <c r="C21"/>
      <c r="D21"/>
    </row>
    <row r="22">
      <c r="A22"/>
      <c r="B22" t="s">
        <v>135</v>
      </c>
      <c r="C22" s="11">
        <f>'Besoins'!$B$2*75</f>
        <v>75</v>
      </c>
      <c r="D22" t="s">
        <v>24</v>
      </c>
    </row>
    <row r="23">
      <c r="A23" t="s" s="17">
        <v>136</v>
      </c>
      <c r="B23" t="str" s="14">
        <f>Procedure!D6</f>
        <v>Decanter la viande — Decanter les morceaux de viande dans 4 bacs GN 1/1 H 100. Ajouter la garniture.</v>
      </c>
      <c r="C23"/>
      <c r="D23"/>
    </row>
    <row r="24">
      <c r="A24" t="s" s="17">
        <v>137</v>
      </c>
      <c r="B24" t="str" s="14">
        <f>Procedure!D7</f>
        <v>Terminer le mijote de dinde — Faire reduire le fond de cuisson, afin d'en obtenir 10 litres et la consistance desiree. Rectifier l'assaisonnement. Emulsionner la sauce au mixeur pour lui donner de l'onctuosite. Verser la sauce sur la viande dans les quatre bacs GN. Couvrir. Agiter les bacs d'un mouvement circulaire pour lier tous les elements ensemble. Stocker en armoire chaude et maintenir a la temperature de +63 degC en attente de consommation.</v>
      </c>
      <c r="C24"/>
      <c r="D24"/>
    </row>
    <row r="25">
      <c r="A25" t="s" s="17">
        <v>138</v>
      </c>
      <c r="B25" t="str" s="14">
        <f>Procedure!D8</f>
        <v>Dresser et servir — Dresser deux morceaux de dinde sur une assiette, mettre la garniture en evidence sur la viande, et napper de sauce. Persiller au depart du plat. On peut ajouter deux rondelles de pain toastees.</v>
      </c>
      <c r="C25"/>
      <c r="D25"/>
    </row>
    <row r="26">
      <c r="A26"/>
      <c r="B26"/>
      <c r="C26"/>
      <c r="D26"/>
    </row>
    <row r="27">
      <c r="A27" t="s" s="16">
        <v>139</v>
      </c>
      <c r="B27"/>
      <c r="C27"/>
      <c r="D27"/>
    </row>
    <row r="28">
      <c r="A28" t="s" s="17">
        <v>129</v>
      </c>
      <c r="B28" t="str" s="14">
        <f>"[DISSOUDRE] "&amp;Procedure!D9</f>
        <v>[DISSOUDRE] Délayer la poudre dans l'eau froide en fouettant, puis porter à ébullition en remuant régulièrement.</v>
      </c>
      <c r="C28"/>
      <c r="D28"/>
    </row>
    <row r="29">
      <c r="A29"/>
      <c r="B29" t="str">
        <f>Besoins!B8</f>
        <v>EAU</v>
      </c>
      <c r="C29" s="11">
        <f>Besoins!E8</f>
        <v>14.625</v>
      </c>
      <c r="D29" t="str">
        <f>Besoins!F8</f>
        <v>lt</v>
      </c>
    </row>
    <row r="30">
      <c r="A30"/>
      <c r="B30" t="str">
        <f>Besoins!B14</f>
        <v>Fonds Brun Lié (Knorr Professional)</v>
      </c>
      <c r="C30" s="11">
        <f>Besoins!E14</f>
        <v>0.375</v>
      </c>
      <c r="D30" t="str">
        <f>Besoins!F14</f>
        <v>kg</v>
      </c>
    </row>
    <row r="31">
      <c r="A31"/>
      <c r="B31"/>
      <c r="C31"/>
      <c r="D31"/>
    </row>
    <row r="32">
      <c r="A32" t="s" s="16">
        <v>140</v>
      </c>
      <c r="B32"/>
      <c r="C32"/>
      <c r="D32"/>
    </row>
    <row r="33">
      <c r="A33" t="s" s="17">
        <v>129</v>
      </c>
      <c r="B33" t="str" s="14">
        <f>Procedure!D10</f>
        <v>Mise en place du poste de travail — Verifier les DLC, peser les denrees, selectionner le materiel necessaire. Laver et desinfecter le materiel et le poste de travail en suivant les protocoles.</v>
      </c>
      <c r="C33"/>
      <c r="D33"/>
    </row>
    <row r="34">
      <c r="A34" t="s" s="17">
        <v>130</v>
      </c>
      <c r="B34" t="str" s="14">
        <f>Procedure!D11</f>
        <v>Preparations preliminaires — Deconditionner les petits oignons grelots suivant la procedure. Dans une calotte, faire fondre le beurre.</v>
      </c>
      <c r="C34"/>
      <c r="D34"/>
    </row>
    <row r="35">
      <c r="A35"/>
      <c r="B35" t="str">
        <f>Besoins!B22</f>
        <v>Petits oignons blancs surgelés</v>
      </c>
      <c r="C35" s="11">
        <f>Besoins!E22</f>
        <v>3</v>
      </c>
      <c r="D35" t="str">
        <f>Besoins!F22</f>
        <v>kg</v>
      </c>
    </row>
    <row r="36">
      <c r="A36"/>
      <c r="B36" t="str">
        <f>Besoins!B15</f>
        <v>Beurre doux 82% MG plaquette</v>
      </c>
      <c r="C36" s="11">
        <f>Besoins!E15</f>
        <v>0.15</v>
      </c>
      <c r="D36" t="str">
        <f>Besoins!F15</f>
        <v>kg</v>
      </c>
    </row>
    <row r="37">
      <c r="A37" t="s" s="17">
        <v>132</v>
      </c>
      <c r="B37" t="str" s="14">
        <f>Procedure!D12</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37"/>
      <c r="D37"/>
    </row>
    <row r="38">
      <c r="A38"/>
      <c r="B38" t="str">
        <f>Besoins!B18</f>
        <v>Sucre blanc cristal sac 25 kg</v>
      </c>
      <c r="C38" s="11">
        <f>Besoins!E18</f>
        <v>0.075</v>
      </c>
      <c r="D38" t="str">
        <f>Besoins!F18</f>
        <v>kg</v>
      </c>
    </row>
    <row r="39">
      <c r="A39"/>
      <c r="B39" t="s">
        <v>133</v>
      </c>
      <c r="C39" s="11">
        <f>'Besoins'!$B$2*0.0075</f>
        <v>0.0075</v>
      </c>
      <c r="D39" t="s">
        <v>34</v>
      </c>
    </row>
    <row r="40">
      <c r="A40" t="s" s="17">
        <v>134</v>
      </c>
      <c r="B40" t="str" s="14">
        <f>Procedure!D13</f>
        <v>Decanter — Debarrasser delicatement les petits oignons directement sur le plat a garnir, ou bien reserver dans le bac de cuisson en attente d'utilisation.</v>
      </c>
      <c r="C40"/>
      <c r="D40"/>
    </row>
    <row r="41">
      <c r="A41" t="s" s="17">
        <v>136</v>
      </c>
      <c r="B41" t="str" s="14">
        <f>Procedure!D14</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41"/>
      <c r="D41"/>
    </row>
    <row r="42">
      <c r="A42"/>
      <c r="B42"/>
      <c r="C42"/>
      <c r="D42"/>
    </row>
    <row r="43">
      <c r="A43" t="s" s="18">
        <v>21</v>
      </c>
      <c r="B43"/>
      <c r="C43"/>
      <c r="D43"/>
    </row>
  </sheetData>
  <sheetProtection sheet="1" formatRows="0" formatColumns="0"/>
  <mergeCells count="19">
    <mergeCell ref="A1:D1"/>
    <mergeCell ref="A2:D2"/>
    <mergeCell ref="A4:D4"/>
    <mergeCell ref="B5:D5"/>
    <mergeCell ref="B6:D6"/>
    <mergeCell ref="B12:D12"/>
    <mergeCell ref="B21:D21"/>
    <mergeCell ref="B23:D23"/>
    <mergeCell ref="B24:D24"/>
    <mergeCell ref="B25:D25"/>
    <mergeCell ref="A27:D27"/>
    <mergeCell ref="B28:D28"/>
    <mergeCell ref="A32:D32"/>
    <mergeCell ref="B33:D33"/>
    <mergeCell ref="B34:D34"/>
    <mergeCell ref="B37:D37"/>
    <mergeCell ref="B40:D40"/>
    <mergeCell ref="B41:D41"/>
    <mergeCell ref="A43:D4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2026-09-15T20:49:17Z</dcterms:created>
  <dc:title>MIJOTE DE DINDE MARENGO</dc:title>
  <dc:subject/>
  <dc:creator>CUIS.web</dc:creator>
  <cp:lastModifiedBy/>
  <cp:keywords/>
  <dc:description>Export automatique — moteur récursif d'origine : Bernard Vandendaele</dc:description>
  <cp:category/>
  <dc:language>en-US</dc:language>
  <dcterms:modified xsi:type="dcterms:W3CDTF">2026-09-15T20:49:17Z</dcterms:modified>
  <cp:revision>1</cp:revision>
</cp:coreProperties>
</file>