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<sst xmlns="http://schemas.openxmlformats.org/spreadsheetml/2006/main" count="117" uniqueCount="117">
  <si>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</si>
  <si>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</si>
  <si>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CUISSES DE CANARD POELEES A L'ORANGE</t>
  </si>
  <si>
    <t>Code</t>
  </si>
  <si>
    <t>GRO_CDC_096</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</si>
  <si>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</si>
  <si>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</si>
  <si>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</si>
  <si>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</si>
  <si>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</si>
  <si>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</si>
  <si>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</si>
  <si>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</si>
  <si>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</si>
  <si>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</si>
  <si>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</si>
  <si>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</si>
  <si>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</si>
  <si>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</si>
  <si>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</si>
  <si>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</si>
  <si>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</si>
  <si>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</si>
  <si>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</si>
  <si>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</si>
  <si>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</si>
  <si>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</si>
  <si>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</si>
  <si>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</si>
  <si>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</si>
  <si>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</si>
  <si>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</si>
  <si>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</si>
  <si>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</si>
  <si>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</si>
  <si>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00000061</t>
  </si>
  <si>
    <t>EAU</t>
  </si>
  <si>
    <t>Matières diverses (à trier)</t>
  </si>
  <si>
    <t>00001883</t>
  </si>
  <si>
    <t>sucre semoule</t>
  </si>
  <si>
    <t>Sucres</t>
  </si>
  <si>
    <t>EPI-POIVRE-NOIR</t>
  </si>
  <si>
    <t>Poivre noir moulu</t>
  </si>
  <si>
    <t>Épices en poudre et graines</t>
  </si>
  <si>
    <t>kg</t>
  </si>
  <si>
    <t>RNME101406</t>
  </si>
  <si>
    <t>Vinaigre vin rouge 6° bouteille 1,5L</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</si>
  <si>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</si>
  <si>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</si>
  <si>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</si>
  <si>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</si>
  <si>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</si>
  <si>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</si>
  <si>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</si>
  <si>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</si>
  <si>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</si>
  <si>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</si>
  <si>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RNM5190201</t>
  </si>
  <si>
    <t>ORANGE U.E. biologique</t>
  </si>
  <si>
    <t>Fruits et légumes bio</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</si>
  <si>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</si>
  <si>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</si>
  <si>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</si>
  <si>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</si>
  <si>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</si>
  <si>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</si>
  <si>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</si>
  <si>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</si>
  <si>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</si>
  <si>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</si>
  <si>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</si>
  <si>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</si>
  <si>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</si>
  <si>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</si>
  <si>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</si>
  <si>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ORANGE U.E. biologique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</si>
  <si>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</si>
  <si>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</si>
  <si>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</si>
  <si>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</si>
  <si>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</si>
  <si>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</si>
  <si>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</si>
  <si>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</si>
  <si>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</si>
  <si>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GRAND MARNIER</t>
  </si>
  <si>
    <t xml:space="preserve">    ↳ sucre semoule</t>
  </si>
  <si>
    <t xml:space="preserve">    ↳ Vinaigre vin rouge 6° bouteille 1,5L</t>
  </si>
  <si>
    <t>Recette</t>
  </si>
  <si>
    <t>#</t>
  </si>
  <si>
    <t>Verbe</t>
  </si>
  <si>
    <t>Étape</t>
  </si>
  <si>
    <t>Précision technique</t>
  </si>
  <si>
    <t>Durée</t>
  </si>
  <si>
    <t>Confectionner la gastrique — Dans une russe, reunissez le vinaigre et le sucre. Cuisez au caramel blond.</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</si>
  <si>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</si>
  <si>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</si>
  <si>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</si>
  <si>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</si>
  <si>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</si>
  <si>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</si>
  <si>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</si>
  <si>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POELEES A L'ORANGE</t>
  </si>
  <si>
    <t>CUISSES DE CANARD POELEES A L'ORANGE  GRO_CDC_096</t>
  </si>
  <si>
    <t>1.</t>
  </si>
  <si>
    <t>2.</t>
  </si>
  <si>
    <t xml:space="preserve">    ORANGE U.E. biologique</t>
  </si>
  <si>
    <t>3.</t>
  </si>
  <si>
    <t xml:space="preserve">    Fond de canard reconstitue (collectivite)</t>
  </si>
  <si>
    <t xml:space="preserve">    Fond brun de veau reconstitue (collectivite)</t>
  </si>
  <si>
    <t>4.</t>
  </si>
  <si>
    <t>5.</t>
  </si>
  <si>
    <t>6.</t>
  </si>
  <si>
    <t>7.</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</si>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</sst>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353.15837857143</v>
      </c>
    </row>
    <row r="12">
      <c r="A12" t="s" s="3">
        <v>16</v>
      </c>
      <c r="B12" s="4">
        <v>3.5315837857143</v>
      </c>
    </row>
    <row r="13">
      <c r="A13"/>
      <c r="B13"/>
    </row>
    <row r="14">
      <c r="A14" t="s" s="5">
        <v>17</v>
      </c>
      <c r="B14" t="s" s="5">
        <v>14</v>
      </c>
    </row>
    <row r="15">
      <c r="A15" t="s" s="5">
        <v>18</v>
      </c>
      <c r="B15" s="6">
        <v>353.15837857143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0.8</v>
      </c>
      <c r="E7" s="11">
        <f>D7*$B$2</f>
        <v>0.8</v>
      </c>
      <c r="F7" t="s">
        <v>34</v>
      </c>
      <c r="G7" s="4">
        <f>E7*20.3272857143</f>
        <v>16.261829</v>
      </c>
    </row>
    <row r="8">
      <c r="A8" t="s" s="12">
        <v>35</v>
      </c>
      <c r="B8" t="s">
        <v>36</v>
      </c>
      <c r="C8" t="s">
        <v>37</v>
      </c>
      <c r="D8" s="9">
        <v>14.5</v>
      </c>
      <c r="E8" s="11">
        <f>D8*$B$2</f>
        <v>14.5</v>
      </c>
      <c r="F8" t="s">
        <v>34</v>
      </c>
      <c r="G8" s="4">
        <f>E8*0.003</f>
        <v>0.0435</v>
      </c>
    </row>
    <row r="9">
      <c r="A9" t="s" s="12">
        <v>38</v>
      </c>
      <c r="B9" t="s">
        <v>39</v>
      </c>
      <c r="C9" t="s">
        <v>40</v>
      </c>
      <c r="D9" s="9">
        <v>0.5</v>
      </c>
      <c r="E9" s="11">
        <f>D9*$B$2</f>
        <v>0.5</v>
      </c>
      <c r="F9" t="s">
        <v>24</v>
      </c>
      <c r="G9" s="4">
        <f>E9*0</f>
        <v>0</v>
      </c>
    </row>
    <row r="10">
      <c r="A10" t="s">
        <v>41</v>
      </c>
      <c r="B10" t="s">
        <v>42</v>
      </c>
      <c r="C10" t="s">
        <v>43</v>
      </c>
      <c r="D10" s="9">
        <v>0.007</v>
      </c>
      <c r="E10" s="11">
        <f>D10*$B$2</f>
        <v>0.007</v>
      </c>
      <c r="F10" t="s">
        <v>44</v>
      </c>
      <c r="G10" s="4">
        <f>E10*12.5</f>
        <v>0.0875</v>
      </c>
    </row>
    <row r="11">
      <c r="A11" t="s">
        <v>45</v>
      </c>
      <c r="B11" t="s">
        <v>46</v>
      </c>
      <c r="C11" t="s">
        <v>47</v>
      </c>
      <c r="D11" s="9">
        <v>0.5</v>
      </c>
      <c r="E11" s="11">
        <f>D11*$B$2</f>
        <v>0.5</v>
      </c>
      <c r="F11" t="s">
        <v>48</v>
      </c>
      <c r="G11" s="4">
        <f>E11*1.79</f>
        <v>0.895</v>
      </c>
    </row>
    <row r="12">
      <c r="A12" t="s">
        <v>49</v>
      </c>
      <c r="B12" t="s">
        <v>50</v>
      </c>
      <c r="C12" t="s">
        <v>51</v>
      </c>
      <c r="D12" s="9">
        <v>2</v>
      </c>
      <c r="E12" s="11">
        <f>D12*$B$2</f>
        <v>2</v>
      </c>
      <c r="F12" t="s">
        <v>48</v>
      </c>
      <c r="G12" s="4">
        <f>E12*24.02</f>
        <v>48.04</v>
      </c>
    </row>
    <row r="13">
      <c r="A13" t="s">
        <v>52</v>
      </c>
      <c r="B13" t="s">
        <v>53</v>
      </c>
      <c r="C13" t="s">
        <v>54</v>
      </c>
      <c r="D13" s="9">
        <v>0.25</v>
      </c>
      <c r="E13" s="11">
        <f>D13*$B$2</f>
        <v>0.25</v>
      </c>
      <c r="F13" t="s">
        <v>44</v>
      </c>
      <c r="G13" s="4">
        <f>E13*0</f>
        <v>0</v>
      </c>
    </row>
    <row r="14">
      <c r="A14" t="s">
        <v>55</v>
      </c>
      <c r="B14" t="s">
        <v>56</v>
      </c>
      <c r="C14" t="s">
        <v>54</v>
      </c>
      <c r="D14" s="9">
        <v>0.25</v>
      </c>
      <c r="E14" s="11">
        <f>D14*$B$2</f>
        <v>0.25</v>
      </c>
      <c r="F14" t="s">
        <v>44</v>
      </c>
      <c r="G14" s="4">
        <f>E14*0</f>
        <v>0</v>
      </c>
    </row>
    <row r="15">
      <c r="A15" t="s">
        <v>57</v>
      </c>
      <c r="B15" t="s">
        <v>58</v>
      </c>
      <c r="C15" t="s">
        <v>59</v>
      </c>
      <c r="D15" s="9">
        <v>6</v>
      </c>
      <c r="E15" s="11">
        <f>D15*$B$2</f>
        <v>6</v>
      </c>
      <c r="F15" t="s">
        <v>44</v>
      </c>
      <c r="G15" s="4">
        <f>E15*1.58</f>
        <v>9.48</v>
      </c>
    </row>
    <row r="16">
      <c r="A16" t="s">
        <v>60</v>
      </c>
      <c r="B16" t="s">
        <v>61</v>
      </c>
      <c r="C16" t="s">
        <v>62</v>
      </c>
      <c r="D16" s="9">
        <v>0.073</v>
      </c>
      <c r="E16" s="11">
        <f>D16*$B$2</f>
        <v>0.073</v>
      </c>
      <c r="F16" t="s">
        <v>44</v>
      </c>
      <c r="G16" s="4">
        <f>E16*0.35</f>
        <v>0.02555</v>
      </c>
    </row>
    <row r="17">
      <c r="A17" t="s">
        <v>63</v>
      </c>
      <c r="B17" t="s">
        <v>64</v>
      </c>
      <c r="C17" t="s">
        <v>65</v>
      </c>
      <c r="D17" s="9">
        <v>22.5</v>
      </c>
      <c r="E17" s="11">
        <f>D17*$B$2</f>
        <v>22.5</v>
      </c>
      <c r="F17" t="s">
        <v>44</v>
      </c>
      <c r="G17" s="4">
        <f>E17*12.37</f>
        <v>278.325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22.5</v>
      </c>
      <c r="E3" t="s">
        <v>44</v>
      </c>
      <c r="F3" t="s">
        <v>65</v>
      </c>
    </row>
    <row r="4">
      <c r="A4">
        <v>1</v>
      </c>
      <c r="B4" t="s">
        <v>75</v>
      </c>
      <c r="C4" t="s">
        <v>74</v>
      </c>
      <c r="D4" s="11">
        <v>5</v>
      </c>
      <c r="E4" t="s">
        <v>44</v>
      </c>
      <c r="F4" t="s">
        <v>59</v>
      </c>
    </row>
    <row r="5">
      <c r="A5">
        <v>1</v>
      </c>
      <c r="B5" t="s">
        <v>76</v>
      </c>
      <c r="C5" t="s">
        <v>74</v>
      </c>
      <c r="D5" s="11">
        <v>0.073</v>
      </c>
      <c r="E5" t="s">
        <v>44</v>
      </c>
      <c r="F5" t="s">
        <v>62</v>
      </c>
    </row>
    <row r="6">
      <c r="A6">
        <v>1</v>
      </c>
      <c r="B6" t="s">
        <v>77</v>
      </c>
      <c r="C6" t="s">
        <v>74</v>
      </c>
      <c r="D6" s="11">
        <v>0.007</v>
      </c>
      <c r="E6" t="s">
        <v>44</v>
      </c>
      <c r="F6" t="s">
        <v>43</v>
      </c>
    </row>
    <row r="7">
      <c r="A7">
        <v>1</v>
      </c>
      <c r="B7" t="s">
        <v>78</v>
      </c>
      <c r="C7" t="s">
        <v>71</v>
      </c>
      <c r="D7" s="11">
        <v>5</v>
      </c>
      <c r="E7" t="s">
        <v>34</v>
      </c>
      <c r="F7" t="s">
        <v>79</v>
      </c>
    </row>
    <row r="8">
      <c r="A8">
        <v>2</v>
      </c>
      <c r="B8" t="s">
        <v>80</v>
      </c>
      <c r="C8" t="s">
        <v>74</v>
      </c>
      <c r="D8" s="11">
        <v>4.75</v>
      </c>
      <c r="E8" t="s">
        <v>34</v>
      </c>
      <c r="F8" t="s">
        <v>37</v>
      </c>
    </row>
    <row r="9">
      <c r="A9">
        <v>2</v>
      </c>
      <c r="B9" t="s">
        <v>81</v>
      </c>
      <c r="C9" t="s">
        <v>74</v>
      </c>
      <c r="D9" s="11">
        <v>0.25</v>
      </c>
      <c r="E9" t="s">
        <v>44</v>
      </c>
      <c r="F9" t="s">
        <v>54</v>
      </c>
    </row>
    <row r="10">
      <c r="A10">
        <v>1</v>
      </c>
      <c r="B10" t="s">
        <v>82</v>
      </c>
      <c r="C10" t="s">
        <v>71</v>
      </c>
      <c r="D10" s="11">
        <v>10</v>
      </c>
      <c r="E10" t="s">
        <v>34</v>
      </c>
      <c r="F10" t="s">
        <v>79</v>
      </c>
    </row>
    <row r="11">
      <c r="A11">
        <v>2</v>
      </c>
      <c r="B11" t="s">
        <v>80</v>
      </c>
      <c r="C11" t="s">
        <v>74</v>
      </c>
      <c r="D11" s="11">
        <v>9.75</v>
      </c>
      <c r="E11" t="s">
        <v>34</v>
      </c>
      <c r="F11" t="s">
        <v>37</v>
      </c>
    </row>
    <row r="12">
      <c r="A12">
        <v>2</v>
      </c>
      <c r="B12" t="s">
        <v>83</v>
      </c>
      <c r="C12" t="s">
        <v>74</v>
      </c>
      <c r="D12" s="11">
        <v>0.25</v>
      </c>
      <c r="E12" t="s">
        <v>44</v>
      </c>
      <c r="F12" t="s">
        <v>54</v>
      </c>
    </row>
    <row r="13">
      <c r="A13">
        <v>1</v>
      </c>
      <c r="B13" t="s">
        <v>84</v>
      </c>
      <c r="C13" t="s">
        <v>74</v>
      </c>
      <c r="D13" s="11">
        <v>2</v>
      </c>
      <c r="E13" t="s">
        <v>34</v>
      </c>
      <c r="F13" t="s">
        <v>51</v>
      </c>
    </row>
    <row r="14">
      <c r="A14">
        <v>1</v>
      </c>
      <c r="B14" t="s">
        <v>75</v>
      </c>
      <c r="C14" t="s">
        <v>74</v>
      </c>
      <c r="D14" s="11">
        <v>1</v>
      </c>
      <c r="E14" t="s">
        <v>34</v>
      </c>
      <c r="F14" t="s">
        <v>59</v>
      </c>
    </row>
    <row r="15">
      <c r="A15">
        <v>1</v>
      </c>
      <c r="B15" t="s">
        <v>85</v>
      </c>
      <c r="C15" t="s">
        <v>74</v>
      </c>
      <c r="D15" s="11">
        <v>0.8</v>
      </c>
      <c r="E15" t="s">
        <v>34</v>
      </c>
      <c r="F15" t="s">
        <v>33</v>
      </c>
    </row>
    <row r="16">
      <c r="A16">
        <v>1</v>
      </c>
      <c r="B16" t="s">
        <v>86</v>
      </c>
      <c r="C16" t="s">
        <v>74</v>
      </c>
      <c r="D16" s="11">
        <v>0.5</v>
      </c>
      <c r="E16" t="s">
        <v>44</v>
      </c>
      <c r="F16" t="s">
        <v>40</v>
      </c>
    </row>
    <row r="17">
      <c r="A17">
        <v>1</v>
      </c>
      <c r="B17" t="s">
        <v>87</v>
      </c>
      <c r="C17" t="s">
        <v>74</v>
      </c>
      <c r="D17" s="11">
        <v>0.5</v>
      </c>
      <c r="E17" t="s">
        <v>44</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t>
        </is>
      </c>
      <c r="E3" t="s" s="14"/>
      <c r="F3"/>
    </row>
    <row r="4">
      <c r="A4" t="s">
        <v>2</v>
      </c>
      <c r="B4">
        <v>3</v>
      </c>
      <c r="C4"/>
      <c r="D4" t="inlineStr" s="14">
        <is>
          <t>Confectionner les fonds — Dans un rondeau, realisez 5 litres de jus de canard et 10 litres de fond brun de veau lie, a partir de fonds deshydrates, en se rapportant aux recommandations du fabricant. Maintenez au chaud les deux fonds en attente d'utilisation.</t>
        </is>
      </c>
      <c r="E4" t="s" s="14"/>
      <c r="F4"/>
    </row>
    <row r="5">
      <c r="A5" t="s">
        <v>2</v>
      </c>
      <c r="B5">
        <v>4</v>
      </c>
      <c r="C5"/>
      <c r="D5" t="s" s="14">
        <v>94</v>
      </c>
      <c r="E5" t="s" s="14"/>
      <c r="F5"/>
    </row>
    <row r="6">
      <c r="A6" t="s">
        <v>2</v>
      </c>
      <c r="B6">
        <v>5</v>
      </c>
      <c r="C6"/>
      <c r="D6" t="inlineStr" s="14">
        <is>
          <t>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t>
        </is>
      </c>
      <c r="E6" t="s" s="14"/>
      <c r="F6"/>
    </row>
    <row r="7">
      <c r="A7" t="s">
        <v>2</v>
      </c>
      <c r="B7">
        <v>6</v>
      </c>
      <c r="C7"/>
      <c r="D7" t="inlineStr" s="14">
        <is>
          <t>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t>
        </is>
      </c>
      <c r="E7" t="s" s="14"/>
      <c r="F7"/>
    </row>
    <row r="8">
      <c r="A8" t="s">
        <v>2</v>
      </c>
      <c r="B8">
        <v>7</v>
      </c>
      <c r="C8"/>
      <c r="D8" t="inlineStr" s="14">
        <is>
          <t>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t>
        </is>
      </c>
      <c r="E8" t="s" s="14"/>
      <c r="F8"/>
    </row>
    <row r="9">
      <c r="A9" t="s">
        <v>95</v>
      </c>
      <c r="B9">
        <v>1</v>
      </c>
      <c r="C9" t="s">
        <v>96</v>
      </c>
      <c r="D9" t="s" s="14">
        <v>97</v>
      </c>
      <c r="E9" t="s" s="14">
        <v>98</v>
      </c>
      <c r="F9"/>
    </row>
    <row r="10">
      <c r="A10" t="s">
        <v>99</v>
      </c>
      <c r="B10">
        <v>1</v>
      </c>
      <c r="C10" t="s">
        <v>100</v>
      </c>
      <c r="D10" t="s" s="14">
        <v>101</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102</v>
      </c>
      <c r="B1"/>
      <c r="C1"/>
      <c r="D1"/>
    </row>
    <row r="2">
      <c r="A2" t="str" s="15">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6">
        <v>103</v>
      </c>
      <c r="B4"/>
      <c r="C4"/>
      <c r="D4"/>
    </row>
    <row r="5">
      <c r="A5" t="s" s="17">
        <v>104</v>
      </c>
      <c r="B5" t="str" s="14">
        <f>Procedure!D2</f>
        <v>Mise en place du poste de travail — Verifiez les DLC, pesez les denrees, selectionnez le materiel necessaire. Lavez et desinfectez le materiel et le poste de travail en suivant les protocoles.</v>
      </c>
      <c r="C5"/>
      <c r="D5"/>
    </row>
    <row r="6">
      <c r="A6" t="s" s="17">
        <v>105</v>
      </c>
      <c r="B6" t="str" s="14">
        <f>Procedure!D3</f>
        <v>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v>
      </c>
      <c r="C6"/>
      <c r="D6"/>
    </row>
    <row r="7">
      <c r="A7"/>
      <c r="B7" t="s">
        <v>106</v>
      </c>
      <c r="C7" s="11">
        <f>'Besoins'!$B$2*5</f>
        <v>5</v>
      </c>
      <c r="D7" t="s">
        <v>44</v>
      </c>
    </row>
    <row r="8">
      <c r="A8"/>
      <c r="B8" t="s">
        <v>106</v>
      </c>
      <c r="C8" s="11">
        <f>'Besoins'!$B$2*1</f>
        <v>1</v>
      </c>
      <c r="D8" t="s">
        <v>34</v>
      </c>
    </row>
    <row r="9">
      <c r="A9"/>
      <c r="B9" t="str">
        <f>Besoins!B17</f>
        <v>Cuisses de canard UE</v>
      </c>
      <c r="C9" s="11">
        <f>Besoins!E17</f>
        <v>22.5</v>
      </c>
      <c r="D9" t="str">
        <f>Besoins!F17</f>
        <v>kg</v>
      </c>
    </row>
    <row r="10">
      <c r="A10" t="s" s="17">
        <v>107</v>
      </c>
      <c r="B10" t="str" s="14">
        <f>Procedure!D4</f>
        <v>Confectionner les fonds — Dans un rondeau, realisez 5 litres de jus de canard et 10 litres de fond brun de veau lie, a partir de fonds deshydrates, en se rapportant aux recommandations du fabricant. Maintenez au chaud les deux fonds en attente d'utilisation.</v>
      </c>
      <c r="C10"/>
      <c r="D10"/>
    </row>
    <row r="11">
      <c r="A11"/>
      <c r="B11" t="s">
        <v>108</v>
      </c>
      <c r="C11" s="11">
        <f>'Besoins'!$B$2*5</f>
        <v>5</v>
      </c>
      <c r="D11" t="s">
        <v>34</v>
      </c>
    </row>
    <row r="12">
      <c r="A12"/>
      <c r="B12" t="s">
        <v>109</v>
      </c>
      <c r="C12" s="11">
        <f>'Besoins'!$B$2*10</f>
        <v>10</v>
      </c>
      <c r="D12" t="s">
        <v>34</v>
      </c>
    </row>
    <row r="13">
      <c r="A13" t="s" s="17">
        <v>110</v>
      </c>
      <c r="B13" t="str" s="14">
        <f>Procedure!D5</f>
        <v>Confectionner la gastrique — Dans une russe, reunissez le vinaigre et le sucre. Cuisez au caramel blond.</v>
      </c>
      <c r="C13"/>
      <c r="D13"/>
    </row>
    <row r="14">
      <c r="A14"/>
      <c r="B14" t="str">
        <f>Besoins!B9</f>
        <v>sucre semoule</v>
      </c>
      <c r="C14" s="11">
        <f>Besoins!E9</f>
        <v>0.5</v>
      </c>
      <c r="D14" t="str">
        <f>Besoins!F9</f>
        <v>kg</v>
      </c>
    </row>
    <row r="15">
      <c r="A15"/>
      <c r="B15" t="str">
        <f>Besoins!B11</f>
        <v>Vinaigre vin rouge 6° bouteille 1,5L</v>
      </c>
      <c r="C15" s="11">
        <f>Besoins!E11</f>
        <v>0.5</v>
      </c>
      <c r="D15" t="str">
        <f>Besoins!F11</f>
        <v>kg</v>
      </c>
    </row>
    <row r="16">
      <c r="A16" t="s" s="17">
        <v>111</v>
      </c>
      <c r="B16" t="str" s="14">
        <f>Procedure!D6</f>
        <v>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v>
      </c>
      <c r="C16"/>
      <c r="D16"/>
    </row>
    <row r="17">
      <c r="A17"/>
      <c r="B17" t="str">
        <f>Besoins!B7</f>
        <v>GRAND MARNIER</v>
      </c>
      <c r="C17" s="11">
        <f>Besoins!E7</f>
        <v>0.8</v>
      </c>
      <c r="D17" t="str">
        <f>Besoins!F7</f>
        <v>lt</v>
      </c>
    </row>
    <row r="18">
      <c r="A18"/>
      <c r="B18" t="s">
        <v>106</v>
      </c>
      <c r="C18" s="11">
        <f>'Besoins'!$B$2*5</f>
        <v>5</v>
      </c>
      <c r="D18" t="s">
        <v>44</v>
      </c>
    </row>
    <row r="19">
      <c r="A19"/>
      <c r="B19" t="s">
        <v>106</v>
      </c>
      <c r="C19" s="11">
        <f>'Besoins'!$B$2*1</f>
        <v>1</v>
      </c>
      <c r="D19" t="s">
        <v>34</v>
      </c>
    </row>
    <row r="20">
      <c r="A20" t="s" s="17">
        <v>112</v>
      </c>
      <c r="B20" t="str" s="14">
        <f>Procedure!D7</f>
        <v>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v>
      </c>
      <c r="C20"/>
      <c r="D20"/>
    </row>
    <row r="21">
      <c r="A21"/>
      <c r="B21" t="str">
        <f>Besoins!B10</f>
        <v>Poivre noir moulu</v>
      </c>
      <c r="C21" s="11">
        <f>Besoins!E10</f>
        <v>0.007</v>
      </c>
      <c r="D21" t="str">
        <f>Besoins!F10</f>
        <v>kg</v>
      </c>
    </row>
    <row r="22">
      <c r="A22"/>
      <c r="B22" t="str">
        <f>Besoins!B12</f>
        <v>Vin blanc bib 10L UE</v>
      </c>
      <c r="C22" s="11">
        <f>Besoins!E12</f>
        <v>2</v>
      </c>
      <c r="D22" t="str">
        <f>Besoins!F12</f>
        <v>lt</v>
      </c>
    </row>
    <row r="23">
      <c r="A23"/>
      <c r="B23" t="str">
        <f>Besoins!B16</f>
        <v>Sel fin de cuisine</v>
      </c>
      <c r="C23" s="11">
        <f>Besoins!E16</f>
        <v>0.073</v>
      </c>
      <c r="D23" t="str">
        <f>Besoins!F16</f>
        <v>kg</v>
      </c>
    </row>
    <row r="24">
      <c r="A24" t="s" s="17">
        <v>113</v>
      </c>
      <c r="B24" t="str" s="14">
        <f>Procedure!D8</f>
        <v>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v>
      </c>
      <c r="C24"/>
      <c r="D24"/>
    </row>
    <row r="25">
      <c r="A25"/>
      <c r="B25"/>
      <c r="C25"/>
      <c r="D25"/>
    </row>
    <row r="26">
      <c r="A26" t="s" s="16">
        <v>114</v>
      </c>
      <c r="B26"/>
      <c r="C26"/>
      <c r="D26"/>
    </row>
    <row r="27">
      <c r="A27" t="s" s="17">
        <v>104</v>
      </c>
      <c r="B27" t="str" s="14">
        <f>"[DÉLAYER] "&amp;Procedure!D9</f>
        <v>[DÉLAYER] Delayer la poudre dans l'eau bouillante ou froide en fouettant, puis porter a ebullition en remuant regulierement pendant 3 minutes.</v>
      </c>
      <c r="C27"/>
      <c r="D27"/>
    </row>
    <row r="28">
      <c r="A28"/>
      <c r="B28" t="s">
        <v>115</v>
      </c>
      <c r="C28" s="11">
        <f>'Besoins'!$B$2*4.75</f>
        <v>4.75</v>
      </c>
      <c r="D28" t="s">
        <v>34</v>
      </c>
    </row>
    <row r="29">
      <c r="A29"/>
      <c r="B29" t="str">
        <f>Besoins!B14</f>
        <v>Jus de Canard Premium Deshydrate (CHEF)</v>
      </c>
      <c r="C29" s="11">
        <f>Besoins!E14</f>
        <v>0.25</v>
      </c>
      <c r="D29" t="str">
        <f>Besoins!F14</f>
        <v>kg</v>
      </c>
    </row>
    <row r="30">
      <c r="A30"/>
      <c r="B30" t="str" s="18">
        <f>"ℹ "&amp;Procedure!E9</f>
        <v>ℹ</v>
      </c>
      <c r="C30"/>
      <c r="D30"/>
    </row>
    <row r="31">
      <c r="A31"/>
      <c r="B31"/>
      <c r="C31"/>
      <c r="D31"/>
    </row>
    <row r="32">
      <c r="A32" t="s" s="16">
        <v>116</v>
      </c>
      <c r="B32"/>
      <c r="C32"/>
      <c r="D32"/>
    </row>
    <row r="33">
      <c r="A33" t="s" s="17">
        <v>104</v>
      </c>
      <c r="B33" t="str" s="14">
        <f>"[DISSOUDRE] "&amp;Procedure!D10</f>
        <v>[DISSOUDRE] Délayer la poudre dans l'eau froide en fouettant, puis porter à ébullition en remuant régulièrement.</v>
      </c>
      <c r="C33"/>
      <c r="D33"/>
    </row>
    <row r="34">
      <c r="A34"/>
      <c r="B34" t="s">
        <v>115</v>
      </c>
      <c r="C34" s="11">
        <f>'Besoins'!$B$2*9.75</f>
        <v>9.75</v>
      </c>
      <c r="D34" t="s">
        <v>34</v>
      </c>
    </row>
    <row r="35">
      <c r="A35"/>
      <c r="B35" t="str">
        <f>Besoins!B13</f>
        <v>Fonds Brun Lié (Knorr Professional)</v>
      </c>
      <c r="C35" s="11">
        <f>Besoins!E13</f>
        <v>0.25</v>
      </c>
      <c r="D35" t="str">
        <f>Besoins!F13</f>
        <v>kg</v>
      </c>
    </row>
    <row r="36">
      <c r="A36"/>
      <c r="B36"/>
      <c r="C36"/>
      <c r="D36"/>
    </row>
    <row r="37">
      <c r="A37" t="s" s="19">
        <v>21</v>
      </c>
      <c r="B37"/>
      <c r="C37"/>
      <c r="D37"/>
    </row>
  </sheetData>
  <sheetProtection sheet="1" formatRows="0" formatColumns="0"/>
  <mergeCells count="16">
    <mergeCell ref="A1:D1"/>
    <mergeCell ref="A2:D2"/>
    <mergeCell ref="A4:D4"/>
    <mergeCell ref="B5:D5"/>
    <mergeCell ref="B6:D6"/>
    <mergeCell ref="B10:D10"/>
    <mergeCell ref="B13:D13"/>
    <mergeCell ref="B16:D16"/>
    <mergeCell ref="B20:D20"/>
    <mergeCell ref="B24:D24"/>
    <mergeCell ref="A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2026-09-16T01:09:52Z</dcterms:created>
  <dc:title>CUISSES DE CANARD POELEES A L'O</dc:title>
  <dc:subject/>
  <dc:creator>CUIS.web</dc:creator>
  <cp:lastModifiedBy/>
  <cp:keywords/>
  <dc:description>Export automatique — moteur récursif d'origine : Bernard Vandendaele</dc:description>
  <cp:category/>
  <dc:language>en-US</dc:language>
  <dcterms:modified xsi:type="dcterms:W3CDTF">2026-09-16T01:09:52Z</dcterms:modified>
  <cp:revision>1</cp:revision>
</cp:coreProperties>
</file>