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<sst xmlns="http://schemas.openxmlformats.org/spreadsheetml/2006/main" count="165" uniqueCount="165">
  <si>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</si>
  <si>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</si>
  <si>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COQ AU VIN</t>
  </si>
  <si>
    <t>Code</t>
  </si>
  <si>
    <t>GRO_CDC_095</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</si>
  <si>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</si>
  <si>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</si>
  <si>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</si>
  <si>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</si>
  <si>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</si>
  <si>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</si>
  <si>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</si>
  <si>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</si>
  <si>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</si>
  <si>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</si>
  <si>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</si>
  <si>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</si>
  <si>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</si>
  <si>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</si>
  <si>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</si>
  <si>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</si>
  <si>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</si>
  <si>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</si>
  <si>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</si>
  <si>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</si>
  <si>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</si>
  <si>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</si>
  <si>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</si>
  <si>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</si>
  <si>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</si>
  <si>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</si>
  <si>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</si>
  <si>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</si>
  <si>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</si>
  <si>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</si>
  <si>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00000061</t>
  </si>
  <si>
    <t>EAU</t>
  </si>
  <si>
    <t>Matières diverses (à trier)</t>
  </si>
  <si>
    <t>lt</t>
  </si>
  <si>
    <t>00001883</t>
  </si>
  <si>
    <t>sucre semoule</t>
  </si>
  <si>
    <t>Sucres</t>
  </si>
  <si>
    <t>EPI-POIVRE-NOIR</t>
  </si>
  <si>
    <t>Poivre noir moulu</t>
  </si>
  <si>
    <t>Épices en poudre et graines</t>
  </si>
  <si>
    <t>HER-LAURIER</t>
  </si>
  <si>
    <t>Laurier sauce feuilles</t>
  </si>
  <si>
    <t>Herbes aromatiques séchées</t>
  </si>
  <si>
    <t>HER-THYM</t>
  </si>
  <si>
    <t>Thym séché</t>
  </si>
  <si>
    <t>RNME1014106</t>
  </si>
  <si>
    <t>Vin rouge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</si>
  <si>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</si>
  <si>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</si>
  <si>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</si>
  <si>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</si>
  <si>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</si>
  <si>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</si>
  <si>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</si>
  <si>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</si>
  <si>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</si>
  <si>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</si>
  <si>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</si>
  <si>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</si>
  <si>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</si>
  <si>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</si>
  <si>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</si>
  <si>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</si>
  <si>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</si>
  <si>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RNM0420123</t>
  </si>
  <si>
    <t>CAROTTE France extra colis 12kg</t>
  </si>
  <si>
    <t>Légumes</t>
  </si>
  <si>
    <t>RNM6520160</t>
  </si>
  <si>
    <t>PERSIL simple France botte</t>
  </si>
  <si>
    <t>bte</t>
  </si>
  <si>
    <t>SEL-FIN</t>
  </si>
  <si>
    <t>Sel fin de cuisine</t>
  </si>
  <si>
    <t>Sels et condiments de base</t>
  </si>
  <si>
    <t>PAIN-BAGUETTE-CR</t>
  </si>
  <si>
    <t>Baguette tradition crue précuite</t>
  </si>
  <si>
    <t>Pains et bases précuits</t>
  </si>
  <si>
    <t>SUC-BLANC</t>
  </si>
  <si>
    <t>Sucre blanc cristal sac 25 kg</t>
  </si>
  <si>
    <t>Sucres et édulcorants</t>
  </si>
  <si>
    <t>RNMS00812</t>
  </si>
  <si>
    <t>Ail haché IQF</t>
  </si>
  <si>
    <t>Légumes surgelés</t>
  </si>
  <si>
    <t>RNMS00780</t>
  </si>
  <si>
    <t>Oignons émincés surgelés</t>
  </si>
  <si>
    <t>Pommes de terre surgelées</t>
  </si>
  <si>
    <t>RNMS00786</t>
  </si>
  <si>
    <t>Petits oignons blancs surgelés</t>
  </si>
  <si>
    <t>RNMS00335</t>
  </si>
  <si>
    <t>Découpes de coq sciées UE</t>
  </si>
  <si>
    <t>Volailles et lapins surgelés</t>
  </si>
  <si>
    <t>Total</t>
  </si>
  <si>
    <t>Niveau</t>
  </si>
  <si>
    <t>Composant</t>
  </si>
  <si>
    <t>Type</t>
  </si>
  <si>
    <t>Quantité (pour 100 pc)</t>
  </si>
  <si>
    <t>recette</t>
  </si>
  <si>
    <t>Volailles collectivité</t>
  </si>
  <si>
    <t xml:space="preserve">    ↳ Découpes de coq sciées UE</t>
  </si>
  <si>
    <t>matiere</t>
  </si>
  <si>
    <t xml:space="preserve">    ↳ CAROTTE France extra colis 12kg</t>
  </si>
  <si>
    <t xml:space="preserve">    ↳ Oignons émincés surgelés</t>
  </si>
  <si>
    <t xml:space="preserve">    ↳ Ail haché IQF</t>
  </si>
  <si>
    <t xml:space="preserve">    ↳ Thym séché</t>
  </si>
  <si>
    <t xml:space="preserve">    ↳ Laurier sauce feuilles</t>
  </si>
  <si>
    <t xml:space="preserve">    ↳ Vin rouge bib 10L UE</t>
  </si>
  <si>
    <t xml:space="preserve">    ↳ Huile de tournesol raffinée vrac</t>
  </si>
  <si>
    <t xml:space="preserve">    ↳ Farine de blé T55</t>
  </si>
  <si>
    <t xml:space="preserve">    ↳ Fond de volaille reconstitue (collectivite)</t>
  </si>
  <si>
    <t>Préparations de base collectivité</t>
  </si>
  <si>
    <t xml:space="preserve">        ↳ EAU</t>
  </si>
  <si>
    <t xml:space="preserve">        ↳ Fonds Brun Lié (Knorr Professional)</t>
  </si>
  <si>
    <t xml:space="preserve">    ↳ Fond brun lie reconstitue (collectivite)</t>
  </si>
  <si>
    <t xml:space="preserve">    ↳ Sel fin de cuisine</t>
  </si>
  <si>
    <t xml:space="preserve">    ↳ Poivre noir moulu</t>
  </si>
  <si>
    <t xml:space="preserve">    ↳ Poitrine fumée n°1</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</si>
  <si>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</si>
  <si>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</si>
  <si>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</si>
  <si>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</si>
  <si>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</si>
  <si>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</si>
  <si>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</si>
  <si>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sucre semoule</t>
  </si>
  <si>
    <t xml:space="preserve">    ↳ Baguette tradition crue précuite</t>
  </si>
  <si>
    <t xml:space="preserve">    ↳ PERSIL simple France botte</t>
  </si>
  <si>
    <t>Recette</t>
  </si>
  <si>
    <t>#</t>
  </si>
  <si>
    <t>Verbe</t>
  </si>
  <si>
    <t>Étape</t>
  </si>
  <si>
    <t>Précision technique</t>
  </si>
  <si>
    <t>Durée</t>
  </si>
  <si>
    <t>Fond de volaille reconstitue (collectivite)</t>
  </si>
  <si>
    <t>DISSOUDRE</t>
  </si>
  <si>
    <t>Délayer la poudre dans l'eau froide en fouettant, puis porter à ébullition en remuant régulièrement.</t>
  </si>
  <si>
    <t>Fond brun lie reconstitue (collectivite)</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</si>
  <si>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</si>
  <si>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</si>
  <si>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</si>
  <si>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COQ AU VIN</t>
  </si>
  <si>
    <t>COQ AU VIN  GRO_CDC_095</t>
  </si>
  <si>
    <t>1.</t>
  </si>
  <si>
    <t>2.</t>
  </si>
  <si>
    <t xml:space="preserve">    Fond de volaille reconstitue (collectivite)</t>
  </si>
  <si>
    <t xml:space="preserve">    Fond brun lie reconstitue (collectivite)</t>
  </si>
  <si>
    <t>3.</t>
  </si>
  <si>
    <t>4.</t>
  </si>
  <si>
    <t xml:space="preserve">    Sel fin de cuisine</t>
  </si>
  <si>
    <t>5.</t>
  </si>
  <si>
    <t xml:space="preserve">    PETITS OIGNONS GRELOTS GLACES A BRUN ET A BLANC</t>
  </si>
  <si>
    <t>6.</t>
  </si>
  <si>
    <t>7.</t>
  </si>
  <si>
    <t>8.</t>
  </si>
  <si>
    <t>↳ Fond de volaille reconstitue (collectivite)  GRO-FOND-VOLAIL</t>
  </si>
  <si>
    <t xml:space="preserve">    EAU</t>
  </si>
  <si>
    <t xml:space="preserve">    Fonds Brun Lié (Knorr Professional)</t>
  </si>
  <si>
    <t>↳ Fond brun lie reconstitue (collectivite)  GRO-FOND-BRUN</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</si>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</sst>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506.440475</v>
      </c>
    </row>
    <row r="12">
      <c r="A12" t="s" s="3">
        <v>16</v>
      </c>
      <c r="B12" s="4">
        <v>5.06440475</v>
      </c>
    </row>
    <row r="13">
      <c r="A13"/>
      <c r="B13"/>
    </row>
    <row r="14">
      <c r="A14" t="s" s="5">
        <v>17</v>
      </c>
      <c r="B14" t="s" s="5">
        <v>14</v>
      </c>
    </row>
    <row r="15">
      <c r="A15" t="s" s="5">
        <v>18</v>
      </c>
      <c r="B15" s="6">
        <v>506.440475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E7*10.69</f>
        <v>32.07</v>
      </c>
    </row>
    <row r="8">
      <c r="A8" t="s" s="12">
        <v>35</v>
      </c>
      <c r="B8" t="s">
        <v>36</v>
      </c>
      <c r="C8" t="s">
        <v>37</v>
      </c>
      <c r="D8" s="9">
        <v>8.775</v>
      </c>
      <c r="E8" s="11">
        <f>D8*$B$2</f>
        <v>8.775</v>
      </c>
      <c r="F8" t="s">
        <v>38</v>
      </c>
      <c r="G8" s="4">
        <f>E8*0.003</f>
        <v>0.026325</v>
      </c>
    </row>
    <row r="9">
      <c r="A9" t="s" s="12">
        <v>39</v>
      </c>
      <c r="B9" t="s">
        <v>40</v>
      </c>
      <c r="C9" t="s">
        <v>41</v>
      </c>
      <c r="D9" s="9">
        <v>0.05</v>
      </c>
      <c r="E9" s="11">
        <f>D9*$B$2</f>
        <v>0.05</v>
      </c>
      <c r="F9" t="s">
        <v>24</v>
      </c>
      <c r="G9" s="4">
        <f>E9*0</f>
        <v>0</v>
      </c>
    </row>
    <row r="10">
      <c r="A10" t="s">
        <v>42</v>
      </c>
      <c r="B10" t="s">
        <v>43</v>
      </c>
      <c r="C10" t="s">
        <v>44</v>
      </c>
      <c r="D10" s="9">
        <v>0.007</v>
      </c>
      <c r="E10" s="11">
        <f>D10*$B$2</f>
        <v>0.007</v>
      </c>
      <c r="F10" t="s">
        <v>34</v>
      </c>
      <c r="G10" s="4">
        <f>E10*12.5</f>
        <v>0.0875</v>
      </c>
    </row>
    <row r="11">
      <c r="A11" t="s">
        <v>45</v>
      </c>
      <c r="B11" t="s">
        <v>46</v>
      </c>
      <c r="C11" t="s">
        <v>47</v>
      </c>
      <c r="D11" s="9">
        <v>0.001</v>
      </c>
      <c r="E11" s="11">
        <f>D11*$B$2</f>
        <v>0.001</v>
      </c>
      <c r="F11" t="s">
        <v>34</v>
      </c>
      <c r="G11" s="4">
        <f>E11*9.8</f>
        <v>0.0098</v>
      </c>
    </row>
    <row r="12">
      <c r="A12" t="s">
        <v>48</v>
      </c>
      <c r="B12" t="s">
        <v>49</v>
      </c>
      <c r="C12" t="s">
        <v>47</v>
      </c>
      <c r="D12" s="9">
        <v>0.065</v>
      </c>
      <c r="E12" s="11">
        <f>D12*$B$2</f>
        <v>0.065</v>
      </c>
      <c r="F12" t="s">
        <v>34</v>
      </c>
      <c r="G12" s="4">
        <f>E12*8.5</f>
        <v>0.5525</v>
      </c>
    </row>
    <row r="13">
      <c r="A13" t="s">
        <v>50</v>
      </c>
      <c r="B13" t="s">
        <v>51</v>
      </c>
      <c r="C13" t="s">
        <v>52</v>
      </c>
      <c r="D13" s="9">
        <v>10</v>
      </c>
      <c r="E13" s="11">
        <f>D13*$B$2</f>
        <v>10</v>
      </c>
      <c r="F13" t="s">
        <v>53</v>
      </c>
      <c r="G13" s="4">
        <f>E13*22.46</f>
        <v>224.6</v>
      </c>
    </row>
    <row r="14">
      <c r="A14" t="s">
        <v>54</v>
      </c>
      <c r="B14" t="s">
        <v>55</v>
      </c>
      <c r="C14" t="s">
        <v>56</v>
      </c>
      <c r="D14" s="9">
        <v>2.3</v>
      </c>
      <c r="E14" s="11">
        <f>D14*$B$2</f>
        <v>2.3</v>
      </c>
      <c r="F14" t="s">
        <v>53</v>
      </c>
      <c r="G14" s="4">
        <f>E14*16.12</f>
        <v>37.076</v>
      </c>
    </row>
    <row r="15">
      <c r="A15" t="s">
        <v>57</v>
      </c>
      <c r="B15" t="s">
        <v>58</v>
      </c>
      <c r="C15" t="s">
        <v>59</v>
      </c>
      <c r="D15" s="9">
        <v>0.45</v>
      </c>
      <c r="E15" s="11">
        <f>D15*$B$2</f>
        <v>0.45</v>
      </c>
      <c r="F15" t="s">
        <v>34</v>
      </c>
      <c r="G15" s="4">
        <f>E15*0.56</f>
        <v>0.252</v>
      </c>
    </row>
    <row r="16">
      <c r="A16" t="s">
        <v>60</v>
      </c>
      <c r="B16" t="s">
        <v>61</v>
      </c>
      <c r="C16" t="s">
        <v>62</v>
      </c>
      <c r="D16" s="9">
        <v>0.225</v>
      </c>
      <c r="E16" s="11">
        <f>D16*$B$2</f>
        <v>0.225</v>
      </c>
      <c r="F16" t="s">
        <v>34</v>
      </c>
      <c r="G16" s="4">
        <f>E16*0</f>
        <v>0</v>
      </c>
    </row>
    <row r="17">
      <c r="A17" t="s">
        <v>63</v>
      </c>
      <c r="B17" t="s">
        <v>64</v>
      </c>
      <c r="C17" t="s">
        <v>65</v>
      </c>
      <c r="D17" s="9">
        <v>1</v>
      </c>
      <c r="E17" s="11">
        <f>D17*$B$2</f>
        <v>1</v>
      </c>
      <c r="F17" t="s">
        <v>38</v>
      </c>
      <c r="G17" s="4">
        <f>E17*1.05</f>
        <v>1.05</v>
      </c>
    </row>
    <row r="18">
      <c r="A18" t="s">
        <v>66</v>
      </c>
      <c r="B18" t="s">
        <v>67</v>
      </c>
      <c r="C18" t="s">
        <v>68</v>
      </c>
      <c r="D18" s="9">
        <v>0.3</v>
      </c>
      <c r="E18" s="11">
        <f>D18*$B$2</f>
        <v>0.3</v>
      </c>
      <c r="F18" t="s">
        <v>34</v>
      </c>
      <c r="G18" s="4">
        <f>E18*5.2</f>
        <v>1.56</v>
      </c>
    </row>
    <row r="19">
      <c r="A19" t="s">
        <v>69</v>
      </c>
      <c r="B19" t="s">
        <v>70</v>
      </c>
      <c r="C19" t="s">
        <v>71</v>
      </c>
      <c r="D19" s="9">
        <v>2</v>
      </c>
      <c r="E19" s="11">
        <f>D19*$B$2</f>
        <v>2</v>
      </c>
      <c r="F19" t="s">
        <v>34</v>
      </c>
      <c r="G19" s="4">
        <f>E19*1.1</f>
        <v>2.2</v>
      </c>
    </row>
    <row r="20">
      <c r="A20" t="s">
        <v>72</v>
      </c>
      <c r="B20" t="s">
        <v>73</v>
      </c>
      <c r="C20" t="s">
        <v>71</v>
      </c>
      <c r="D20" s="9">
        <v>0.3</v>
      </c>
      <c r="E20" s="11">
        <f>D20*$B$2</f>
        <v>0.3</v>
      </c>
      <c r="F20" t="s">
        <v>74</v>
      </c>
      <c r="G20" s="4">
        <f>E20*4.5</f>
        <v>1.35</v>
      </c>
    </row>
    <row r="21">
      <c r="A21" t="s">
        <v>75</v>
      </c>
      <c r="B21" t="s">
        <v>76</v>
      </c>
      <c r="C21" t="s">
        <v>77</v>
      </c>
      <c r="D21" s="9">
        <v>0.161</v>
      </c>
      <c r="E21" s="11">
        <f>D21*$B$2</f>
        <v>0.161</v>
      </c>
      <c r="F21" t="s">
        <v>34</v>
      </c>
      <c r="G21" s="4">
        <f>E21*0.35</f>
        <v>0.05635</v>
      </c>
    </row>
    <row r="22">
      <c r="A22" t="s">
        <v>78</v>
      </c>
      <c r="B22" t="s">
        <v>79</v>
      </c>
      <c r="C22" t="s">
        <v>80</v>
      </c>
      <c r="D22" s="9">
        <v>5</v>
      </c>
      <c r="E22" s="11">
        <f>D22*$B$2</f>
        <v>5</v>
      </c>
      <c r="F22" t="s">
        <v>24</v>
      </c>
      <c r="G22" s="4">
        <f>E22*0.45</f>
        <v>2.25</v>
      </c>
    </row>
    <row r="23">
      <c r="A23" t="s">
        <v>81</v>
      </c>
      <c r="B23" t="s">
        <v>82</v>
      </c>
      <c r="C23" t="s">
        <v>83</v>
      </c>
      <c r="D23" s="9">
        <v>0.15</v>
      </c>
      <c r="E23" s="11">
        <f>D23*$B$2</f>
        <v>0.15</v>
      </c>
      <c r="F23" t="s">
        <v>34</v>
      </c>
      <c r="G23" s="4">
        <f>E23*0.82</f>
        <v>0.123</v>
      </c>
    </row>
    <row r="24">
      <c r="A24" t="s">
        <v>84</v>
      </c>
      <c r="B24" t="s">
        <v>85</v>
      </c>
      <c r="C24" t="s">
        <v>86</v>
      </c>
      <c r="D24" s="9">
        <v>0.2</v>
      </c>
      <c r="E24" s="11">
        <f>D24*$B$2</f>
        <v>0.2</v>
      </c>
      <c r="F24" t="s">
        <v>34</v>
      </c>
      <c r="G24" s="4">
        <f>E24*9.26</f>
        <v>1.852</v>
      </c>
    </row>
    <row r="25">
      <c r="A25" t="s">
        <v>87</v>
      </c>
      <c r="B25" t="s">
        <v>88</v>
      </c>
      <c r="C25" t="s">
        <v>89</v>
      </c>
      <c r="D25" s="9">
        <v>2.5</v>
      </c>
      <c r="E25" s="11">
        <f>D25*$B$2</f>
        <v>2.5</v>
      </c>
      <c r="F25" t="s">
        <v>34</v>
      </c>
      <c r="G25" s="4">
        <f>E25*3.89</f>
        <v>9.725</v>
      </c>
    </row>
    <row r="26">
      <c r="A26" t="s">
        <v>90</v>
      </c>
      <c r="B26" t="s">
        <v>91</v>
      </c>
      <c r="C26" t="s">
        <v>89</v>
      </c>
      <c r="D26" s="9">
        <v>6</v>
      </c>
      <c r="E26" s="11">
        <f>D26*$B$2</f>
        <v>6</v>
      </c>
      <c r="F26" t="s">
        <v>34</v>
      </c>
      <c r="G26" s="4">
        <f>E26*3.85</f>
        <v>23.1</v>
      </c>
    </row>
    <row r="27">
      <c r="A27" t="s">
        <v>92</v>
      </c>
      <c r="B27" t="s">
        <v>93</v>
      </c>
      <c r="C27" t="s">
        <v>94</v>
      </c>
      <c r="D27" s="9">
        <v>25</v>
      </c>
      <c r="E27" s="11">
        <f>D27*$B$2</f>
        <v>25</v>
      </c>
      <c r="F27" t="s">
        <v>34</v>
      </c>
      <c r="G27" s="4">
        <f>E27*6.74</f>
        <v>168.5</v>
      </c>
    </row>
    <row r="28">
      <c r="A28"/>
      <c r="B28"/>
      <c r="C28"/>
      <c r="D28"/>
      <c r="E28"/>
      <c r="F28" t="s" s="3">
        <v>95</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96</v>
      </c>
      <c r="B1" t="s" s="2">
        <v>97</v>
      </c>
      <c r="C1" t="s" s="2">
        <v>98</v>
      </c>
      <c r="D1" t="s" s="2">
        <v>99</v>
      </c>
      <c r="E1" t="s" s="2">
        <v>29</v>
      </c>
      <c r="F1" t="s" s="2">
        <v>5</v>
      </c>
    </row>
    <row r="2">
      <c r="A2">
        <v>0</v>
      </c>
      <c r="B2" t="s">
        <v>2</v>
      </c>
      <c r="C2" t="s">
        <v>100</v>
      </c>
      <c r="D2" s="11">
        <v>100</v>
      </c>
      <c r="E2" t="s">
        <v>24</v>
      </c>
      <c r="F2" t="s">
        <v>101</v>
      </c>
    </row>
    <row r="3">
      <c r="A3">
        <v>1</v>
      </c>
      <c r="B3" t="s">
        <v>102</v>
      </c>
      <c r="C3" t="s">
        <v>103</v>
      </c>
      <c r="D3" s="11">
        <v>25</v>
      </c>
      <c r="E3" t="s">
        <v>34</v>
      </c>
      <c r="F3" t="s">
        <v>94</v>
      </c>
    </row>
    <row r="4">
      <c r="A4">
        <v>1</v>
      </c>
      <c r="B4" t="s">
        <v>104</v>
      </c>
      <c r="C4" t="s">
        <v>103</v>
      </c>
      <c r="D4" s="11">
        <v>2</v>
      </c>
      <c r="E4" t="s">
        <v>34</v>
      </c>
      <c r="F4" t="s">
        <v>71</v>
      </c>
    </row>
    <row r="5">
      <c r="A5">
        <v>1</v>
      </c>
      <c r="B5" t="s">
        <v>105</v>
      </c>
      <c r="C5" t="s">
        <v>103</v>
      </c>
      <c r="D5" s="11">
        <v>2.5</v>
      </c>
      <c r="E5" t="s">
        <v>34</v>
      </c>
      <c r="F5" t="s">
        <v>89</v>
      </c>
    </row>
    <row r="6">
      <c r="A6">
        <v>1</v>
      </c>
      <c r="B6" t="s">
        <v>106</v>
      </c>
      <c r="C6" t="s">
        <v>103</v>
      </c>
      <c r="D6" s="11">
        <v>0.2</v>
      </c>
      <c r="E6" t="s">
        <v>34</v>
      </c>
      <c r="F6" t="s">
        <v>86</v>
      </c>
    </row>
    <row r="7">
      <c r="A7">
        <v>1</v>
      </c>
      <c r="B7" t="s">
        <v>107</v>
      </c>
      <c r="C7" t="s">
        <v>103</v>
      </c>
      <c r="D7" s="11">
        <v>0.065</v>
      </c>
      <c r="E7" t="s">
        <v>34</v>
      </c>
      <c r="F7" t="s">
        <v>47</v>
      </c>
    </row>
    <row r="8">
      <c r="A8">
        <v>1</v>
      </c>
      <c r="B8" t="s">
        <v>108</v>
      </c>
      <c r="C8" t="s">
        <v>103</v>
      </c>
      <c r="D8" s="11">
        <v>0.001</v>
      </c>
      <c r="E8" t="s">
        <v>34</v>
      </c>
      <c r="F8" t="s">
        <v>47</v>
      </c>
    </row>
    <row r="9">
      <c r="A9">
        <v>1</v>
      </c>
      <c r="B9" t="s">
        <v>109</v>
      </c>
      <c r="C9" t="s">
        <v>103</v>
      </c>
      <c r="D9" s="11">
        <v>10</v>
      </c>
      <c r="E9" t="s">
        <v>38</v>
      </c>
      <c r="F9" t="s">
        <v>52</v>
      </c>
    </row>
    <row r="10">
      <c r="A10">
        <v>1</v>
      </c>
      <c r="B10" t="s">
        <v>110</v>
      </c>
      <c r="C10" t="s">
        <v>103</v>
      </c>
      <c r="D10" s="11">
        <v>1</v>
      </c>
      <c r="E10" t="s">
        <v>38</v>
      </c>
      <c r="F10" t="s">
        <v>65</v>
      </c>
    </row>
    <row r="11">
      <c r="A11">
        <v>1</v>
      </c>
      <c r="B11" t="s">
        <v>111</v>
      </c>
      <c r="C11" t="s">
        <v>103</v>
      </c>
      <c r="D11" s="11">
        <v>0.45</v>
      </c>
      <c r="E11" t="s">
        <v>34</v>
      </c>
      <c r="F11" t="s">
        <v>59</v>
      </c>
    </row>
    <row r="12">
      <c r="A12">
        <v>1</v>
      </c>
      <c r="B12" t="s">
        <v>112</v>
      </c>
      <c r="C12" t="s">
        <v>100</v>
      </c>
      <c r="D12" s="11">
        <v>5</v>
      </c>
      <c r="E12" t="s">
        <v>38</v>
      </c>
      <c r="F12" t="s">
        <v>113</v>
      </c>
    </row>
    <row r="13">
      <c r="A13">
        <v>2</v>
      </c>
      <c r="B13" t="s">
        <v>114</v>
      </c>
      <c r="C13" t="s">
        <v>103</v>
      </c>
      <c r="D13" s="11">
        <v>4.875</v>
      </c>
      <c r="E13" t="s">
        <v>38</v>
      </c>
      <c r="F13" t="s">
        <v>37</v>
      </c>
    </row>
    <row r="14">
      <c r="A14">
        <v>2</v>
      </c>
      <c r="B14" t="s">
        <v>115</v>
      </c>
      <c r="C14" t="s">
        <v>103</v>
      </c>
      <c r="D14" s="11">
        <v>0.125</v>
      </c>
      <c r="E14" t="s">
        <v>34</v>
      </c>
      <c r="F14" t="s">
        <v>62</v>
      </c>
    </row>
    <row r="15">
      <c r="A15">
        <v>1</v>
      </c>
      <c r="B15" t="s">
        <v>116</v>
      </c>
      <c r="C15" t="s">
        <v>100</v>
      </c>
      <c r="D15" s="11">
        <v>4</v>
      </c>
      <c r="E15" t="s">
        <v>38</v>
      </c>
      <c r="F15" t="s">
        <v>113</v>
      </c>
    </row>
    <row r="16">
      <c r="A16">
        <v>2</v>
      </c>
      <c r="B16" t="s">
        <v>114</v>
      </c>
      <c r="C16" t="s">
        <v>103</v>
      </c>
      <c r="D16" s="11">
        <v>3.9</v>
      </c>
      <c r="E16" t="s">
        <v>38</v>
      </c>
      <c r="F16" t="s">
        <v>37</v>
      </c>
    </row>
    <row r="17">
      <c r="A17">
        <v>2</v>
      </c>
      <c r="B17" t="s">
        <v>115</v>
      </c>
      <c r="C17" t="s">
        <v>103</v>
      </c>
      <c r="D17" s="11">
        <v>0.1</v>
      </c>
      <c r="E17" t="s">
        <v>34</v>
      </c>
      <c r="F17" t="s">
        <v>62</v>
      </c>
    </row>
    <row r="18">
      <c r="A18">
        <v>1</v>
      </c>
      <c r="B18" t="s">
        <v>117</v>
      </c>
      <c r="C18" t="s">
        <v>103</v>
      </c>
      <c r="D18" s="11">
        <v>0.073</v>
      </c>
      <c r="E18" t="s">
        <v>34</v>
      </c>
      <c r="F18" t="s">
        <v>77</v>
      </c>
    </row>
    <row r="19">
      <c r="A19">
        <v>1</v>
      </c>
      <c r="B19" t="s">
        <v>118</v>
      </c>
      <c r="C19" t="s">
        <v>103</v>
      </c>
      <c r="D19" s="11">
        <v>0.007</v>
      </c>
      <c r="E19" t="s">
        <v>34</v>
      </c>
      <c r="F19" t="s">
        <v>44</v>
      </c>
    </row>
    <row r="20">
      <c r="A20">
        <v>1</v>
      </c>
      <c r="B20" t="s">
        <v>119</v>
      </c>
      <c r="C20" t="s">
        <v>103</v>
      </c>
      <c r="D20" s="11">
        <v>3</v>
      </c>
      <c r="E20" t="s">
        <v>34</v>
      </c>
      <c r="F20" t="s">
        <v>33</v>
      </c>
    </row>
    <row r="21">
      <c r="A21">
        <v>1</v>
      </c>
      <c r="B21" t="s">
        <v>120</v>
      </c>
      <c r="C21" t="s">
        <v>103</v>
      </c>
      <c r="D21" s="11">
        <v>2.3</v>
      </c>
      <c r="E21" t="s">
        <v>34</v>
      </c>
      <c r="F21" t="s">
        <v>56</v>
      </c>
    </row>
    <row r="22">
      <c r="A22">
        <v>1</v>
      </c>
      <c r="B22" t="s">
        <v>121</v>
      </c>
      <c r="C22" t="s">
        <v>100</v>
      </c>
      <c r="D22" s="11">
        <v>75</v>
      </c>
      <c r="E22" t="s">
        <v>24</v>
      </c>
      <c r="F22" t="s">
        <v>122</v>
      </c>
    </row>
    <row r="23">
      <c r="A23">
        <v>1</v>
      </c>
      <c r="B23" t="s">
        <v>121</v>
      </c>
      <c r="C23" t="s">
        <v>100</v>
      </c>
      <c r="D23" s="11">
        <v>75</v>
      </c>
      <c r="E23" t="s">
        <v>24</v>
      </c>
      <c r="F23" t="s">
        <v>122</v>
      </c>
    </row>
    <row r="24">
      <c r="A24">
        <v>2</v>
      </c>
      <c r="B24" t="s">
        <v>123</v>
      </c>
      <c r="C24" t="s">
        <v>103</v>
      </c>
      <c r="D24" s="11">
        <v>3</v>
      </c>
      <c r="E24" t="s">
        <v>34</v>
      </c>
      <c r="F24" t="s">
        <v>89</v>
      </c>
    </row>
    <row r="25">
      <c r="A25">
        <v>2</v>
      </c>
      <c r="B25" t="s">
        <v>123</v>
      </c>
      <c r="C25" t="s">
        <v>103</v>
      </c>
      <c r="D25" s="11">
        <v>3</v>
      </c>
      <c r="E25" t="s">
        <v>34</v>
      </c>
      <c r="F25" t="s">
        <v>89</v>
      </c>
    </row>
    <row r="26">
      <c r="A26">
        <v>2</v>
      </c>
      <c r="B26" t="s">
        <v>124</v>
      </c>
      <c r="C26" t="s">
        <v>103</v>
      </c>
      <c r="D26" s="11">
        <v>0.15</v>
      </c>
      <c r="E26" t="s">
        <v>34</v>
      </c>
      <c r="F26" t="s">
        <v>68</v>
      </c>
    </row>
    <row r="27">
      <c r="A27">
        <v>2</v>
      </c>
      <c r="B27" t="s">
        <v>124</v>
      </c>
      <c r="C27" t="s">
        <v>103</v>
      </c>
      <c r="D27" s="11">
        <v>0.15</v>
      </c>
      <c r="E27" t="s">
        <v>34</v>
      </c>
      <c r="F27" t="s">
        <v>68</v>
      </c>
    </row>
    <row r="28">
      <c r="A28">
        <v>2</v>
      </c>
      <c r="B28" t="s">
        <v>125</v>
      </c>
      <c r="C28" t="s">
        <v>103</v>
      </c>
      <c r="D28" s="11">
        <v>0.075</v>
      </c>
      <c r="E28" t="s">
        <v>34</v>
      </c>
      <c r="F28" t="s">
        <v>83</v>
      </c>
    </row>
    <row r="29">
      <c r="A29">
        <v>2</v>
      </c>
      <c r="B29" t="s">
        <v>125</v>
      </c>
      <c r="C29" t="s">
        <v>103</v>
      </c>
      <c r="D29" s="11">
        <v>0.075</v>
      </c>
      <c r="E29" t="s">
        <v>34</v>
      </c>
      <c r="F29" t="s">
        <v>83</v>
      </c>
    </row>
    <row r="30">
      <c r="A30">
        <v>2</v>
      </c>
      <c r="B30" t="s">
        <v>126</v>
      </c>
      <c r="C30" t="s">
        <v>103</v>
      </c>
      <c r="D30" s="11">
        <v>0.008</v>
      </c>
      <c r="E30" t="s">
        <v>34</v>
      </c>
      <c r="F30" t="s">
        <v>77</v>
      </c>
    </row>
    <row r="31">
      <c r="A31">
        <v>2</v>
      </c>
      <c r="B31" t="s">
        <v>126</v>
      </c>
      <c r="C31" t="s">
        <v>103</v>
      </c>
      <c r="D31" s="11">
        <v>0.008</v>
      </c>
      <c r="E31" t="s">
        <v>34</v>
      </c>
      <c r="F31" t="s">
        <v>77</v>
      </c>
    </row>
    <row r="32">
      <c r="A32">
        <v>1</v>
      </c>
      <c r="B32" t="s">
        <v>117</v>
      </c>
      <c r="C32" t="s">
        <v>103</v>
      </c>
      <c r="D32" s="11">
        <v>0.073</v>
      </c>
      <c r="E32" t="s">
        <v>34</v>
      </c>
      <c r="F32" t="s">
        <v>77</v>
      </c>
    </row>
    <row r="33">
      <c r="A33">
        <v>1</v>
      </c>
      <c r="B33" t="s">
        <v>127</v>
      </c>
      <c r="C33" t="s">
        <v>103</v>
      </c>
      <c r="D33" s="11">
        <v>0.05</v>
      </c>
      <c r="E33" t="s">
        <v>34</v>
      </c>
      <c r="F33" t="s">
        <v>41</v>
      </c>
    </row>
    <row r="34">
      <c r="A34">
        <v>1</v>
      </c>
      <c r="B34" t="s">
        <v>128</v>
      </c>
      <c r="C34" t="s">
        <v>103</v>
      </c>
      <c r="D34" s="11">
        <v>5</v>
      </c>
      <c r="E34" t="s">
        <v>24</v>
      </c>
      <c r="F34" t="s">
        <v>80</v>
      </c>
    </row>
    <row r="35">
      <c r="A35">
        <v>1</v>
      </c>
      <c r="B35" t="s">
        <v>129</v>
      </c>
      <c r="C35" t="s">
        <v>103</v>
      </c>
      <c r="D35" s="11">
        <v>0.3</v>
      </c>
      <c r="E35" t="s">
        <v>34</v>
      </c>
      <c r="F35" t="s">
        <v>71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130</v>
      </c>
      <c r="B1" t="s" s="2">
        <v>131</v>
      </c>
      <c r="C1" t="s" s="2">
        <v>132</v>
      </c>
      <c r="D1" t="s" s="2">
        <v>133</v>
      </c>
      <c r="E1" t="s" s="2">
        <v>134</v>
      </c>
      <c r="F1" t="s" s="2">
        <v>135</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t>
        </is>
      </c>
      <c r="E3" t="s" s="14"/>
      <c r="F3"/>
    </row>
    <row r="4">
      <c r="A4" t="s">
        <v>2</v>
      </c>
      <c r="B4">
        <v>3</v>
      </c>
      <c r="C4"/>
      <c r="D4" t="inlineStr" s="14">
        <is>
          <t>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t>
        </is>
      </c>
      <c r="E4" t="s" s="14"/>
      <c r="F4"/>
    </row>
    <row r="5">
      <c r="A5" t="s">
        <v>2</v>
      </c>
      <c r="B5">
        <v>4</v>
      </c>
      <c r="C5"/>
      <c r="D5" t="inlineStr" s="14">
        <is>
          <t>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t>
        </is>
      </c>
      <c r="E5" t="s" s="14"/>
      <c r="F5"/>
    </row>
    <row r="6">
      <c r="A6" t="s">
        <v>2</v>
      </c>
      <c r="B6">
        <v>5</v>
      </c>
      <c r="C6"/>
      <c r="D6" t="inlineStr" s="14">
        <is>
          <t>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t>
        </is>
      </c>
      <c r="E6" t="s" s="14"/>
      <c r="F6"/>
    </row>
    <row r="7">
      <c r="A7" t="s">
        <v>2</v>
      </c>
      <c r="B7">
        <v>6</v>
      </c>
      <c r="C7"/>
      <c r="D7" t="inlineStr" s="14">
        <is>
          <t>Decanter le coq — Decantez les morceaux de coq dans 5 bacs GN 1/1 H 100 de service. Ajoutez les champignons, les petits lardons et les oignons grelots glaces a brun.</t>
        </is>
      </c>
      <c r="E7" t="s" s="14"/>
      <c r="F7"/>
    </row>
    <row r="8">
      <c r="A8" t="s">
        <v>2</v>
      </c>
      <c r="B8">
        <v>7</v>
      </c>
      <c r="C8"/>
      <c r="D8" t="inlineStr" s="14">
        <is>
          <t>Terminer la sauce — Dans la sauteuse, reduisez le fond de cuisson au volume (14 L) et a la consistance souhaitee. Rectifiez l'assaisonnement. Passez la sauce au chinois dans un rondeau. Au mixeur, emulsionnez la sauce pour la rendre plus onctueuse.</t>
        </is>
      </c>
      <c r="E8" t="s" s="14"/>
      <c r="F8"/>
    </row>
    <row r="9">
      <c r="A9" t="s">
        <v>2</v>
      </c>
      <c r="B9">
        <v>8</v>
      </c>
      <c r="C9"/>
      <c r="D9" t="inlineStr" s="14">
        <is>
          <t>Dresser et servir — Dressez dans une assiette un morceau de coq et sa garniture, nappez de sauce. Decorez avec les rondelles de pain frites ou toastees. Persiliez le dessus.</t>
        </is>
      </c>
      <c r="E9" t="s" s="14"/>
      <c r="F9"/>
    </row>
    <row r="10">
      <c r="A10" t="s">
        <v>136</v>
      </c>
      <c r="B10">
        <v>1</v>
      </c>
      <c r="C10" t="s">
        <v>137</v>
      </c>
      <c r="D10" t="s" s="14">
        <v>138</v>
      </c>
      <c r="E10" t="s" s="14"/>
      <c r="F10"/>
    </row>
    <row r="11">
      <c r="A11" t="s">
        <v>139</v>
      </c>
      <c r="B11">
        <v>1</v>
      </c>
      <c r="C11" t="s">
        <v>137</v>
      </c>
      <c r="D11" t="s" s="14">
        <v>138</v>
      </c>
      <c r="E11" t="s" s="14"/>
      <c r="F11"/>
    </row>
    <row r="12">
      <c r="A12" t="s">
        <v>140</v>
      </c>
      <c r="B12">
        <v>1</v>
      </c>
      <c r="C12"/>
      <c r="D12" t="inlineStr" s="14">
        <is>
          <t>Mise en place du poste de travail — Verifier les DLC, peser les denrees, selectionner le materiel necessaire. Laver et desinfecter le materiel et le poste de travail en suivant les protocoles.</t>
        </is>
      </c>
      <c r="E12" t="s" s="14"/>
      <c r="F12"/>
    </row>
    <row r="13">
      <c r="A13" t="s">
        <v>140</v>
      </c>
      <c r="B13">
        <v>2</v>
      </c>
      <c r="C13"/>
      <c r="D13" t="s" s="14">
        <v>141</v>
      </c>
      <c r="E13" t="s" s="14"/>
      <c r="F13"/>
    </row>
    <row r="14">
      <c r="A14" t="s">
        <v>140</v>
      </c>
      <c r="B14">
        <v>3</v>
      </c>
      <c r="C14"/>
      <c r="D14"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4" t="s" s="14"/>
      <c r="F14"/>
    </row>
    <row r="15">
      <c r="A15" t="s">
        <v>140</v>
      </c>
      <c r="B15">
        <v>4</v>
      </c>
      <c r="C15"/>
      <c r="D15" t="s" s="14">
        <v>142</v>
      </c>
      <c r="E15" t="s" s="14"/>
      <c r="F15"/>
    </row>
    <row r="16">
      <c r="A16" t="s">
        <v>140</v>
      </c>
      <c r="B16">
        <v>5</v>
      </c>
      <c r="C16"/>
      <c r="D16"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4"/>
  <cols>
    <col min="1" max="1" width="22" customWidth="1"/>
    <col min="2" max="2" width="52" customWidth="1"/>
    <col min="3" max="3" width="14" customWidth="1"/>
    <col min="4" max="4" width="10" customWidth="1"/>
  </cols>
  <sheetData>
    <row r="1" customHeight="1" ht="24">
      <c r="A1" t="s" s="7">
        <v>143</v>
      </c>
      <c r="B1"/>
      <c r="C1"/>
      <c r="D1"/>
    </row>
    <row r="2">
      <c r="A2" t="str" s="15">
        <f>"GRO_CDC_095 · GRO.VOLAILLE · référence : "&amp;Besoins!B3&amp;" "&amp;Besoins!C3&amp;" · multiplicateur réglable sur la feuille ""Besoins"""</f>
        <v>GRO_CDC_095 · GRO.VOLAILLE · référence : 100 pc · multiplicateur réglable sur la feuille </v>
      </c>
      <c r="B2"/>
      <c r="C2"/>
      <c r="D2"/>
    </row>
    <row r="3">
      <c r="A3"/>
      <c r="B3"/>
      <c r="C3"/>
      <c r="D3"/>
    </row>
    <row r="4">
      <c r="A4" t="s" s="16">
        <v>144</v>
      </c>
      <c r="B4"/>
      <c r="C4"/>
      <c r="D4"/>
    </row>
    <row r="5">
      <c r="A5" t="s" s="17">
        <v>145</v>
      </c>
      <c r="B5" t="str" s="14">
        <f>Procedure!D2</f>
        <v>Mise en place du poste de travail — Verifiez les DLC, pesez les denrees, selectionnez le materiel necessaire. Lavez et desinfectez le materiel et le poste de travail en suivant les protocoles.</v>
      </c>
      <c r="C5"/>
      <c r="D5"/>
    </row>
    <row r="6">
      <c r="A6" t="s" s="17">
        <v>146</v>
      </c>
      <c r="B6" t="str" s="14">
        <f>Procedure!D3</f>
        <v>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v>
      </c>
      <c r="C6"/>
      <c r="D6"/>
    </row>
    <row r="7">
      <c r="A7"/>
      <c r="B7" t="str">
        <f>Besoins!B27</f>
        <v>Découpes de coq sciées UE</v>
      </c>
      <c r="C7" s="11">
        <f>Besoins!E27</f>
        <v>25</v>
      </c>
      <c r="D7" t="str">
        <f>Besoins!F27</f>
        <v>kg</v>
      </c>
    </row>
    <row r="8">
      <c r="A8"/>
      <c r="B8" t="str">
        <f>Besoins!B19</f>
        <v>CAROTTE France extra colis 12kg</v>
      </c>
      <c r="C8" s="11">
        <f>Besoins!E19</f>
        <v>2</v>
      </c>
      <c r="D8" t="str">
        <f>Besoins!F19</f>
        <v>kg</v>
      </c>
    </row>
    <row r="9">
      <c r="A9"/>
      <c r="B9" t="s">
        <v>147</v>
      </c>
      <c r="C9" s="11">
        <f>'Besoins'!$B$2*5</f>
        <v>5</v>
      </c>
      <c r="D9" t="s">
        <v>38</v>
      </c>
    </row>
    <row r="10">
      <c r="A10"/>
      <c r="B10" t="s">
        <v>148</v>
      </c>
      <c r="C10" s="11">
        <f>'Besoins'!$B$2*4</f>
        <v>4</v>
      </c>
      <c r="D10" t="s">
        <v>38</v>
      </c>
    </row>
    <row r="11">
      <c r="A11"/>
      <c r="B11" t="str">
        <f>Besoins!B7</f>
        <v>Poitrine fumée n°1</v>
      </c>
      <c r="C11" s="11">
        <f>Besoins!E7</f>
        <v>3</v>
      </c>
      <c r="D11" t="str">
        <f>Besoins!F7</f>
        <v>kg</v>
      </c>
    </row>
    <row r="12">
      <c r="A12"/>
      <c r="B12" t="str">
        <f>Besoins!B14</f>
        <v>Champignons hôtel pieds morceaux boîte 5/1</v>
      </c>
      <c r="C12" s="11">
        <f>Besoins!E14</f>
        <v>2.3</v>
      </c>
      <c r="D12" t="str">
        <f>Besoins!F14</f>
        <v>kg</v>
      </c>
    </row>
    <row r="13">
      <c r="A13"/>
      <c r="B13" t="str">
        <f>Besoins!B20</f>
        <v>PERSIL simple France botte</v>
      </c>
      <c r="C13" s="11">
        <f>Besoins!E20</f>
        <v>0.3</v>
      </c>
      <c r="D13" t="str">
        <f>Besoins!F20</f>
        <v>kg</v>
      </c>
    </row>
    <row r="14">
      <c r="A14" t="s" s="17">
        <v>149</v>
      </c>
      <c r="B14" t="str" s="14">
        <f>Procedure!D4</f>
        <v>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v>
      </c>
      <c r="C14"/>
      <c r="D14"/>
    </row>
    <row r="15">
      <c r="A15"/>
      <c r="B15" t="str">
        <f>Besoins!B11</f>
        <v>Laurier sauce feuilles</v>
      </c>
      <c r="C15" s="11">
        <f>Besoins!E11</f>
        <v>0.001</v>
      </c>
      <c r="D15" t="str">
        <f>Besoins!F11</f>
        <v>kg</v>
      </c>
    </row>
    <row r="16">
      <c r="A16"/>
      <c r="B16" t="str">
        <f>Besoins!B13</f>
        <v>Vin rouge bib 10L UE</v>
      </c>
      <c r="C16" s="11">
        <f>Besoins!E13</f>
        <v>10</v>
      </c>
      <c r="D16" t="str">
        <f>Besoins!F13</f>
        <v>lt</v>
      </c>
    </row>
    <row r="17">
      <c r="A17"/>
      <c r="B17" t="str">
        <f>Besoins!B25</f>
        <v>Oignons émincés surgelés</v>
      </c>
      <c r="C17" s="11">
        <f>Besoins!E25</f>
        <v>2.5</v>
      </c>
      <c r="D17" t="str">
        <f>Besoins!F25</f>
        <v>kg</v>
      </c>
    </row>
    <row r="18">
      <c r="A18"/>
      <c r="B18" t="str">
        <f>Besoins!B24</f>
        <v>Ail haché IQF</v>
      </c>
      <c r="C18" s="11">
        <f>Besoins!E24</f>
        <v>0.2</v>
      </c>
      <c r="D18" t="str">
        <f>Besoins!F24</f>
        <v>kg</v>
      </c>
    </row>
    <row r="19">
      <c r="A19" t="s" s="17">
        <v>150</v>
      </c>
      <c r="B19" t="str" s="14">
        <f>Procedure!D5</f>
        <v>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v>
      </c>
      <c r="C19"/>
      <c r="D19"/>
    </row>
    <row r="20">
      <c r="A20"/>
      <c r="B20" t="str">
        <f>Besoins!B10</f>
        <v>Poivre noir moulu</v>
      </c>
      <c r="C20" s="11">
        <f>Besoins!E10</f>
        <v>0.007</v>
      </c>
      <c r="D20" t="str">
        <f>Besoins!F10</f>
        <v>kg</v>
      </c>
    </row>
    <row r="21">
      <c r="A21"/>
      <c r="B21" t="str">
        <f>Besoins!B15</f>
        <v>Farine de blé T55</v>
      </c>
      <c r="C21" s="11">
        <f>Besoins!E15</f>
        <v>0.45</v>
      </c>
      <c r="D21" t="str">
        <f>Besoins!F15</f>
        <v>kg</v>
      </c>
    </row>
    <row r="22">
      <c r="A22"/>
      <c r="B22" t="str">
        <f>Besoins!B17</f>
        <v>Huile de tournesol raffinée vrac</v>
      </c>
      <c r="C22" s="11">
        <f>Besoins!E17</f>
        <v>1</v>
      </c>
      <c r="D22" t="str">
        <f>Besoins!F17</f>
        <v>lt</v>
      </c>
    </row>
    <row r="23">
      <c r="A23"/>
      <c r="B23" t="s">
        <v>151</v>
      </c>
      <c r="C23" s="11">
        <f>'Besoins'!$B$2*0.073</f>
        <v>0.073</v>
      </c>
      <c r="D23" t="s">
        <v>34</v>
      </c>
    </row>
    <row r="24">
      <c r="A24"/>
      <c r="B24" t="s">
        <v>151</v>
      </c>
      <c r="C24" s="11">
        <f>'Besoins'!$B$2*0.073</f>
        <v>0.073</v>
      </c>
      <c r="D24" t="s">
        <v>34</v>
      </c>
    </row>
    <row r="25">
      <c r="A25" t="s" s="17">
        <v>152</v>
      </c>
      <c r="B25" t="str" s="14">
        <f>Procedure!D6</f>
        <v>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v>
      </c>
      <c r="C25"/>
      <c r="D25"/>
    </row>
    <row r="26">
      <c r="A26"/>
      <c r="B26" t="s">
        <v>153</v>
      </c>
      <c r="C26" s="11">
        <f>'Besoins'!$B$2*75</f>
        <v>75</v>
      </c>
      <c r="D26" t="s">
        <v>24</v>
      </c>
    </row>
    <row r="27">
      <c r="A27"/>
      <c r="B27" t="s">
        <v>153</v>
      </c>
      <c r="C27" s="11">
        <f>'Besoins'!$B$2*75</f>
        <v>75</v>
      </c>
      <c r="D27" t="s">
        <v>24</v>
      </c>
    </row>
    <row r="28">
      <c r="A28"/>
      <c r="B28" t="str">
        <f>Besoins!B22</f>
        <v>Baguette tradition crue précuite</v>
      </c>
      <c r="C28" s="11">
        <f>Besoins!E22</f>
        <v>5</v>
      </c>
      <c r="D28" t="str">
        <f>Besoins!F22</f>
        <v>pc</v>
      </c>
    </row>
    <row r="29">
      <c r="A29" t="s" s="17">
        <v>154</v>
      </c>
      <c r="B29" t="str" s="14">
        <f>Procedure!D7</f>
        <v>Decanter le coq — Decantez les morceaux de coq dans 5 bacs GN 1/1 H 100 de service. Ajoutez les champignons, les petits lardons et les oignons grelots glaces a brun.</v>
      </c>
      <c r="C29"/>
      <c r="D29"/>
    </row>
    <row r="30">
      <c r="A30" t="s" s="17">
        <v>155</v>
      </c>
      <c r="B30" t="str" s="14">
        <f>Procedure!D8</f>
        <v>Terminer la sauce — Dans la sauteuse, reduisez le fond de cuisson au volume (14 L) et a la consistance souhaitee. Rectifiez l'assaisonnement. Passez la sauce au chinois dans un rondeau. Au mixeur, emulsionnez la sauce pour la rendre plus onctueuse.</v>
      </c>
      <c r="C30"/>
      <c r="D30"/>
    </row>
    <row r="31">
      <c r="A31" t="s" s="17">
        <v>156</v>
      </c>
      <c r="B31" t="str" s="14">
        <f>Procedure!D9</f>
        <v>Dresser et servir — Dressez dans une assiette un morceau de coq et sa garniture, nappez de sauce. Decorez avec les rondelles de pain frites ou toastees. Persiliez le dessus.</v>
      </c>
      <c r="C31"/>
      <c r="D31"/>
    </row>
    <row r="32">
      <c r="A32"/>
      <c r="B32"/>
      <c r="C32"/>
      <c r="D32"/>
    </row>
    <row r="33">
      <c r="A33" t="s" s="16">
        <v>157</v>
      </c>
      <c r="B33"/>
      <c r="C33"/>
      <c r="D33"/>
    </row>
    <row r="34">
      <c r="A34" t="s" s="17">
        <v>145</v>
      </c>
      <c r="B34" t="str" s="14">
        <f>"[DISSOUDRE] "&amp;Procedure!D10</f>
        <v>[DISSOUDRE] Délayer la poudre dans l'eau froide en fouettant, puis porter à ébullition en remuant régulièrement.</v>
      </c>
      <c r="C34"/>
      <c r="D34"/>
    </row>
    <row r="35">
      <c r="A35"/>
      <c r="B35" t="s">
        <v>158</v>
      </c>
      <c r="C35" s="11">
        <f>'Besoins'!$B$2*4.875</f>
        <v>4.875</v>
      </c>
      <c r="D35" t="s">
        <v>38</v>
      </c>
    </row>
    <row r="36">
      <c r="A36"/>
      <c r="B36" t="s">
        <v>159</v>
      </c>
      <c r="C36" s="11">
        <f>'Besoins'!$B$2*0.125</f>
        <v>0.125</v>
      </c>
      <c r="D36" t="s">
        <v>34</v>
      </c>
    </row>
    <row r="37">
      <c r="A37"/>
      <c r="B37"/>
      <c r="C37"/>
      <c r="D37"/>
    </row>
    <row r="38">
      <c r="A38" t="s" s="16">
        <v>160</v>
      </c>
      <c r="B38"/>
      <c r="C38"/>
      <c r="D38"/>
    </row>
    <row r="39">
      <c r="A39" t="s" s="17">
        <v>145</v>
      </c>
      <c r="B39" t="str" s="14">
        <f>"[DISSOUDRE] "&amp;Procedure!D11</f>
        <v>[DISSOUDRE] Délayer la poudre dans l'eau froide en fouettant, puis porter à ébullition en remuant régulièrement.</v>
      </c>
      <c r="C39"/>
      <c r="D39"/>
    </row>
    <row r="40">
      <c r="A40"/>
      <c r="B40" t="s">
        <v>158</v>
      </c>
      <c r="C40" s="11">
        <f>'Besoins'!$B$2*3.9</f>
        <v>3.9</v>
      </c>
      <c r="D40" t="s">
        <v>38</v>
      </c>
    </row>
    <row r="41">
      <c r="A41"/>
      <c r="B41" t="s">
        <v>159</v>
      </c>
      <c r="C41" s="11">
        <f>'Besoins'!$B$2*0.1</f>
        <v>0.1</v>
      </c>
      <c r="D41" t="s">
        <v>34</v>
      </c>
    </row>
    <row r="42">
      <c r="A42"/>
      <c r="B42"/>
      <c r="C42"/>
      <c r="D42"/>
    </row>
    <row r="43">
      <c r="A43" t="s" s="16">
        <v>161</v>
      </c>
      <c r="B43"/>
      <c r="C43"/>
      <c r="D43"/>
    </row>
    <row r="44">
      <c r="A44" t="s" s="17">
        <v>145</v>
      </c>
      <c r="B44" t="str" s="14">
        <f>Procedure!D12</f>
        <v>Mise en place du poste de travail — Verifier les DLC, peser les denrees, selectionner le materiel necessaire. Laver et desinfecter le materiel et le poste de travail en suivant les protocoles.</v>
      </c>
      <c r="C44"/>
      <c r="D44"/>
    </row>
    <row r="45">
      <c r="A45" t="s" s="17">
        <v>146</v>
      </c>
      <c r="B45" t="str" s="14">
        <f>Procedure!D13</f>
        <v>Preparations preliminaires — Deconditionner les petits oignons grelots suivant la procedure. Dans une calotte, faire fondre le beurre.</v>
      </c>
      <c r="C45"/>
      <c r="D45"/>
    </row>
    <row r="46">
      <c r="A46"/>
      <c r="B46" t="s">
        <v>162</v>
      </c>
      <c r="C46" s="11">
        <f>'Besoins'!$B$2*3</f>
        <v>3</v>
      </c>
      <c r="D46" t="s">
        <v>34</v>
      </c>
    </row>
    <row r="47">
      <c r="A47"/>
      <c r="B47" t="s">
        <v>163</v>
      </c>
      <c r="C47" s="11">
        <f>'Besoins'!$B$2*0.15</f>
        <v>0.15</v>
      </c>
      <c r="D47" t="s">
        <v>34</v>
      </c>
    </row>
    <row r="48">
      <c r="A48" t="s" s="17">
        <v>149</v>
      </c>
      <c r="B48" t="str" s="14">
        <f>Procedure!D14</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8"/>
      <c r="D48"/>
    </row>
    <row r="49">
      <c r="A49"/>
      <c r="B49" t="s">
        <v>164</v>
      </c>
      <c r="C49" s="11">
        <f>'Besoins'!$B$2*0.075</f>
        <v>0.075</v>
      </c>
      <c r="D49" t="s">
        <v>34</v>
      </c>
    </row>
    <row r="50">
      <c r="A50"/>
      <c r="B50" t="s">
        <v>151</v>
      </c>
      <c r="C50" s="11">
        <f>'Besoins'!$B$2*0.0075</f>
        <v>0.0075</v>
      </c>
      <c r="D50" t="s">
        <v>34</v>
      </c>
    </row>
    <row r="51">
      <c r="A51" t="s" s="17">
        <v>150</v>
      </c>
      <c r="B51" t="str" s="14">
        <f>Procedure!D15</f>
        <v>Decanter — Debarrasser delicatement les petits oignons directement sur le plat a garnir, ou bien reserver dans le bac de cuisson en attente d'utilisation.</v>
      </c>
      <c r="C51"/>
      <c r="D51"/>
    </row>
    <row r="52">
      <c r="A52" t="s" s="17">
        <v>152</v>
      </c>
      <c r="B52" t="str" s="14">
        <f>Procedure!D16</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2"/>
      <c r="D52"/>
    </row>
    <row r="53">
      <c r="A53"/>
      <c r="B53"/>
      <c r="C53"/>
      <c r="D53"/>
    </row>
    <row r="54">
      <c r="A54" t="s" s="18">
        <v>21</v>
      </c>
      <c r="B54"/>
      <c r="C54"/>
      <c r="D54"/>
    </row>
  </sheetData>
  <sheetProtection sheet="1" formatRows="0" formatColumns="0"/>
  <mergeCells count="22">
    <mergeCell ref="A1:D1"/>
    <mergeCell ref="A2:D2"/>
    <mergeCell ref="A4:D4"/>
    <mergeCell ref="B5:D5"/>
    <mergeCell ref="B6:D6"/>
    <mergeCell ref="B14:D14"/>
    <mergeCell ref="B19:D19"/>
    <mergeCell ref="B25:D25"/>
    <mergeCell ref="B29:D29"/>
    <mergeCell ref="B30:D30"/>
    <mergeCell ref="B31:D31"/>
    <mergeCell ref="A33:D33"/>
    <mergeCell ref="B34:D34"/>
    <mergeCell ref="A38:D38"/>
    <mergeCell ref="B39:D39"/>
    <mergeCell ref="A43:D43"/>
    <mergeCell ref="B44:D44"/>
    <mergeCell ref="B45:D45"/>
    <mergeCell ref="B48:D48"/>
    <mergeCell ref="B51:D51"/>
    <mergeCell ref="B52:D52"/>
    <mergeCell ref="A54:D5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2026-09-15T23:40:54Z</dcterms:created>
  <dc:title>COQ AU VIN</dc:title>
  <dc:subject/>
  <dc:creator>CUIS.web</dc:creator>
  <cp:lastModifiedBy/>
  <cp:keywords/>
  <dc:description>Export automatique — moteur récursif d'origine : Bernard Vandendaele</dc:description>
  <cp:category/>
  <dc:language>en-US</dc:language>
  <dcterms:modified xsi:type="dcterms:W3CDTF">2026-09-15T23:40:54Z</dcterms:modified>
  <cp:revision>1</cp:revision>
</cp:coreProperties>
</file>