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<sst xmlns="http://schemas.openxmlformats.org/spreadsheetml/2006/main" count="170" uniqueCount="170">
  <si>
    <t>Fiche technique</t>
  </si>
  <si>
    <t>Nom</t>
  </si>
  <si>
    <t>ESCALOPES DE VOLAILLE À LA CRÈME</t>
  </si>
  <si>
    <t>Code</t>
  </si>
  <si>
    <t>GRO_CDC_089</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</si>
  <si>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</si>
  <si>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</si>
  <si>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</si>
  <si>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</si>
  <si>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</si>
  <si>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</si>
  <si>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</si>
  <si>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</si>
  <si>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</si>
  <si>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</si>
  <si>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</si>
  <si>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</si>
  <si>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</si>
  <si>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</si>
  <si>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</si>
  <si>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</si>
  <si>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</si>
  <si>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</si>
  <si>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</si>
  <si>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</si>
  <si>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</si>
  <si>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</si>
  <si>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</si>
  <si>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</si>
  <si>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</si>
  <si>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</si>
  <si>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</si>
  <si>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</si>
  <si>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</si>
  <si>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</si>
  <si>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CONS-CHAMPIG-PI</t>
  </si>
  <si>
    <t>Champignons de Paris tranchés boîte</t>
  </si>
  <si>
    <t>Conserves de légumes</t>
  </si>
  <si>
    <t>kg</t>
  </si>
  <si>
    <t>00001743</t>
  </si>
  <si>
    <t>farine de blé tamisée type 55</t>
  </si>
  <si>
    <t>Épicerie salée</t>
  </si>
  <si>
    <t>00001661</t>
  </si>
  <si>
    <t>jus de citron</t>
  </si>
  <si>
    <t>GLUTAMATE-MSG</t>
  </si>
  <si>
    <t>Glutamate monosodique E621 (exhausteur de gout)</t>
  </si>
  <si>
    <t>Épices en poudre et graines</t>
  </si>
  <si>
    <t>EPI-MUSCADE</t>
  </si>
  <si>
    <t>Noix de muscade entière</t>
  </si>
  <si>
    <t>EPI-PAPRIKA</t>
  </si>
  <si>
    <t>Paprika en poudre</t>
  </si>
  <si>
    <t>EPI-PIMENT-CAYE</t>
  </si>
  <si>
    <t>Piment de Cayenne</t>
  </si>
  <si>
    <t>EPI-POIVRE-NOIR</t>
  </si>
  <si>
    <t>Poivre noir moulu</t>
  </si>
  <si>
    <t>GLACE-VIANDE</t>
  </si>
  <si>
    <t>Glace de viande</t>
  </si>
  <si>
    <t>Fonds concentrés et extraits</t>
  </si>
  <si>
    <t>DEXTROSE</t>
  </si>
  <si>
    <t>Dextrose monohydraté (glucose cristal)</t>
  </si>
  <si>
    <t>Glucoses et sucres techniques</t>
  </si>
  <si>
    <t>HUI-TOURNESOL</t>
  </si>
  <si>
    <t>Huile de tournesol raffinée vrac</t>
  </si>
  <si>
    <t>Huiles végétales</t>
  </si>
  <si>
    <t>BEU-CUISINE</t>
  </si>
  <si>
    <t>Beurre de cuisine bloc 10 kg</t>
  </si>
  <si>
    <t>Beurres et margarines</t>
  </si>
  <si>
    <t>BEU-DOUX</t>
  </si>
  <si>
    <t>Beurre doux 82% MG plaquette</t>
  </si>
  <si>
    <t>CRE-FRAICHE-LI</t>
  </si>
  <si>
    <t>Crème fraîche liquide 15% MG allégée</t>
  </si>
  <si>
    <t>Crèmes fraîches et laitières</t>
  </si>
  <si>
    <t>CRE-LIQUIDE-35</t>
  </si>
  <si>
    <t>Crème liquide entière 35% MG UHT</t>
  </si>
  <si>
    <t>LAIT-ENT-UHT</t>
  </si>
  <si>
    <t>Lait entier UHT 3,5% MG brique 1L</t>
  </si>
  <si>
    <t>Laits et laits en poudre</t>
  </si>
  <si>
    <t>SEL-FIN</t>
  </si>
  <si>
    <t>Sel fin de cuisine</t>
  </si>
  <si>
    <t>Sels et condiments de base</t>
  </si>
  <si>
    <t>ESCALOP-VOLAILLE</t>
  </si>
  <si>
    <t>Escalopines de volaille</t>
  </si>
  <si>
    <t>Poulet</t>
  </si>
  <si>
    <t>Total</t>
  </si>
  <si>
    <t>Niveau</t>
  </si>
  <si>
    <t>Composant</t>
  </si>
  <si>
    <t>Type</t>
  </si>
  <si>
    <t>Quantité (pour 100 pc)</t>
  </si>
  <si>
    <t>recette</t>
  </si>
  <si>
    <t>Volailles collectivité</t>
  </si>
  <si>
    <t xml:space="preserve">    ↳ Escalopines de volaille</t>
  </si>
  <si>
    <t>matiere</t>
  </si>
  <si>
    <t xml:space="preserve">    ↳ Crème fraîche liquide 15% MG allégée</t>
  </si>
  <si>
    <t xml:space="preserve">    ↳ MARQUAGE VAPEUR MAISON [E621] (AIDE A ROTIR) - VERSION CLASSIQUE - Alternative naturelle existe</t>
  </si>
  <si>
    <t>Préparations de base collectivité</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</si>
  <si>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</si>
  <si>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</si>
  <si>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</si>
  <si>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</si>
  <si>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</si>
  <si>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Sauce Crème</t>
  </si>
  <si>
    <t>Sauces blanches et veloutés</t>
  </si>
  <si>
    <t xml:space="preserve">        ↳ Sauce Béchamel</t>
  </si>
  <si>
    <t xml:space="preserve">            ↳ Roux Blanc</t>
  </si>
  <si>
    <t>Roux et liaisons de base</t>
  </si>
  <si>
    <t xml:space="preserve">                ↳ Beurre de cuisine bloc 10 kg</t>
  </si>
  <si>
    <t xml:space="preserve">                ↳ farine de blé tamisée type 55</t>
  </si>
  <si>
    <t xml:space="preserve">            ↳ Lait entier UHT 3,5% MG brique 1L</t>
  </si>
  <si>
    <t xml:space="preserve">            ↳ Beurre de cuisine bloc 10 kg</t>
  </si>
  <si>
    <t xml:space="preserve">            ↳ Noix de muscade entière</t>
  </si>
  <si>
    <t xml:space="preserve">            ↳ Piment de Cayenne</t>
  </si>
  <si>
    <t xml:space="preserve">        ↳ Crème liquide entière 35% MG UHT</t>
  </si>
  <si>
    <t xml:space="preserve">        ↳ jus de citron</t>
  </si>
  <si>
    <t xml:space="preserve">        ↳ Beurre de cuisine bloc 10 kg</t>
  </si>
  <si>
    <t xml:space="preserve">    ↳ Madère (cuisson sauce)</t>
  </si>
  <si>
    <t xml:space="preserve">    ↳ Champignons de Paris tranchés boîte</t>
  </si>
  <si>
    <t xml:space="preserve">    ↳ Glace de viande</t>
  </si>
  <si>
    <t xml:space="preserve">    ↳ Sel fin de cuisine</t>
  </si>
  <si>
    <t xml:space="preserve">    ↳ Poivre noir moulu</t>
  </si>
  <si>
    <t xml:space="preserve">    ↳ Beurre doux 82% MG plaquette</t>
  </si>
  <si>
    <t>Recette</t>
  </si>
  <si>
    <t>#</t>
  </si>
  <si>
    <t>Verbe</t>
  </si>
  <si>
    <t>Étape</t>
  </si>
  <si>
    <t>Précision technique</t>
  </si>
  <si>
    <t>Durée</t>
  </si>
  <si>
    <t>Dresser et servir — Dresser les escalopes à l'assiette, nappées de sauce aux champignons. Accompagner de pommes de terre sautées, de riz pilaf, etc.</t>
  </si>
  <si>
    <t>MARQUAGE VAPEUR MAISON [E621] (AIDE A ROTIR) - VERSION CLASSIQUE - Alternative naturelle existe</t>
  </si>
  <si>
    <t>Sauce Crème</t>
  </si>
  <si>
    <t>METTRE EN PLACE</t>
  </si>
  <si>
    <t>Mettre en place — Peser, mesurer et contrôler les denrées.</t>
  </si>
  <si>
    <t>PORTER</t>
  </si>
  <si>
    <t>6 à 8 min</t>
  </si>
  <si>
    <t>INCORPORER</t>
  </si>
  <si>
    <t>Ajouter 2 dl de crème complémentaire — Reporter à ébullition et laisser cuire à nouveau quelques minutes.</t>
  </si>
  <si>
    <t>ASSAISONNER</t>
  </si>
  <si>
    <t>Assaisonner — Ajouter quelques gouttes de jus de citron et passer la sauce au chinois étamine.</t>
  </si>
  <si>
    <t>TAMPONNER</t>
  </si>
  <si>
    <t>Tamponner en surface et réserver à couvert au bain-marie.</t>
  </si>
  <si>
    <t>+ 63°C minimum</t>
  </si>
  <si>
    <t>Sauce Béchamel</t>
  </si>
  <si>
    <t>RÉALISER</t>
  </si>
  <si>
    <t>Porter le lait à ébullition.</t>
  </si>
  <si>
    <t>VERSER</t>
  </si>
  <si>
    <t>5 à 6 min</t>
  </si>
  <si>
    <t>PASSER</t>
  </si>
  <si>
    <t>Roux Blanc</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</si>
  <si>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</si>
  <si>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</si>
  <si>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</si>
  <si>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</si>
  <si>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</si>
  <si>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</si>
  <si>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ESCALOPES DE VOLAILLE À LA CRÈME</t>
  </si>
  <si>
    <t>ESCALOPES DE VOLAILLE À LA CRÈME  GRO_CDC_089</t>
  </si>
  <si>
    <t>1.</t>
  </si>
  <si>
    <t>2.</t>
  </si>
  <si>
    <t>3.</t>
  </si>
  <si>
    <t xml:space="preserve">    Sauce Crème</t>
  </si>
  <si>
    <t xml:space="preserve">    Sel fin de cuisine</t>
  </si>
  <si>
    <t>4.</t>
  </si>
  <si>
    <t>5.</t>
  </si>
  <si>
    <t>↳ MARQUAGE VAPEUR MAISON [E621] (AIDE A ROTIR) - VERSION CLASSIQUE - Alternative naturelle existe  GRO_MARQ_VAPEUR</t>
  </si>
  <si>
    <t>↳ Sauce Crème  00SAU_REC014</t>
  </si>
  <si>
    <t xml:space="preserve">    Sauce Béchamel</t>
  </si>
  <si>
    <t xml:space="preserve">    Beurre de cuisine bloc 10 kg</t>
  </si>
  <si>
    <t>↳ Sauce Béchamel  00SAU_REC012</t>
  </si>
  <si>
    <t xml:space="preserve">    Roux Blanc</t>
  </si>
  <si>
    <t>6.</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</si>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</sst>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163.868075</v>
      </c>
    </row>
    <row r="12">
      <c r="A12" t="s" s="3">
        <v>16</v>
      </c>
      <c r="B12" s="4">
        <v>1.63868075</v>
      </c>
    </row>
    <row r="13">
      <c r="A13"/>
      <c r="B13"/>
    </row>
    <row r="14">
      <c r="A14" t="s" s="5">
        <v>17</v>
      </c>
      <c r="B14" t="s" s="5">
        <v>14</v>
      </c>
    </row>
    <row r="15">
      <c r="A15" t="s" s="5">
        <v>18</v>
      </c>
      <c r="B15" s="6">
        <v>163.868075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0.25</v>
      </c>
      <c r="E7" s="11">
        <f>D7*$B$2</f>
        <v>0.25</v>
      </c>
      <c r="F7" t="s">
        <v>34</v>
      </c>
      <c r="G7" s="4">
        <f>E7*5.5</f>
        <v>1.375</v>
      </c>
    </row>
    <row r="8">
      <c r="A8" t="s">
        <v>35</v>
      </c>
      <c r="B8" t="s">
        <v>36</v>
      </c>
      <c r="C8" t="s">
        <v>37</v>
      </c>
      <c r="D8" s="9">
        <v>2.3</v>
      </c>
      <c r="E8" s="11">
        <f>D8*$B$2</f>
        <v>2.3</v>
      </c>
      <c r="F8" t="s">
        <v>38</v>
      </c>
      <c r="G8" s="4">
        <f>E8*3.2</f>
        <v>7.36</v>
      </c>
    </row>
    <row r="9">
      <c r="A9" t="s" s="12">
        <v>39</v>
      </c>
      <c r="B9" t="s">
        <v>40</v>
      </c>
      <c r="C9" t="s">
        <v>41</v>
      </c>
      <c r="D9" s="9">
        <v>0.48</v>
      </c>
      <c r="E9" s="11">
        <f>D9*$B$2</f>
        <v>0.48</v>
      </c>
      <c r="F9" t="s">
        <v>24</v>
      </c>
      <c r="G9" s="4">
        <f>E9*0</f>
        <v>0</v>
      </c>
    </row>
    <row r="10">
      <c r="A10" t="s" s="12">
        <v>42</v>
      </c>
      <c r="B10" t="s">
        <v>43</v>
      </c>
      <c r="C10" t="s">
        <v>41</v>
      </c>
      <c r="D10" s="9">
        <v>0.08</v>
      </c>
      <c r="E10" s="11">
        <f>D10*$B$2</f>
        <v>0.08</v>
      </c>
      <c r="F10" t="s">
        <v>24</v>
      </c>
      <c r="G10" s="4">
        <f>E10*0</f>
        <v>0</v>
      </c>
    </row>
    <row r="11">
      <c r="A11" t="s">
        <v>44</v>
      </c>
      <c r="B11" t="s">
        <v>45</v>
      </c>
      <c r="C11" t="s">
        <v>46</v>
      </c>
      <c r="D11" s="9">
        <v>0.0175</v>
      </c>
      <c r="E11" s="11">
        <f>D11*$B$2</f>
        <v>0.0175</v>
      </c>
      <c r="F11" t="s">
        <v>38</v>
      </c>
      <c r="G11" s="4">
        <f>E11*9.9</f>
        <v>0.17325</v>
      </c>
    </row>
    <row r="12">
      <c r="A12" t="s">
        <v>47</v>
      </c>
      <c r="B12" t="s">
        <v>48</v>
      </c>
      <c r="C12" t="s">
        <v>46</v>
      </c>
      <c r="D12" s="9">
        <v>0.016</v>
      </c>
      <c r="E12" s="11">
        <f>D12*$B$2</f>
        <v>0.016</v>
      </c>
      <c r="F12" t="s">
        <v>38</v>
      </c>
      <c r="G12" s="4">
        <f>E12*18</f>
        <v>0.288</v>
      </c>
    </row>
    <row r="13">
      <c r="A13" t="s">
        <v>49</v>
      </c>
      <c r="B13" t="s">
        <v>50</v>
      </c>
      <c r="C13" t="s">
        <v>46</v>
      </c>
      <c r="D13" s="9">
        <v>0.1</v>
      </c>
      <c r="E13" s="11">
        <f>D13*$B$2</f>
        <v>0.1</v>
      </c>
      <c r="F13" t="s">
        <v>38</v>
      </c>
      <c r="G13" s="4">
        <f>E13*9.5</f>
        <v>0.95</v>
      </c>
    </row>
    <row r="14">
      <c r="A14" t="s">
        <v>51</v>
      </c>
      <c r="B14" t="s">
        <v>52</v>
      </c>
      <c r="C14" t="s">
        <v>46</v>
      </c>
      <c r="D14" s="9">
        <v>0.008</v>
      </c>
      <c r="E14" s="11">
        <f>D14*$B$2</f>
        <v>0.008</v>
      </c>
      <c r="F14" t="s">
        <v>38</v>
      </c>
      <c r="G14" s="4">
        <f>E14*9.8</f>
        <v>0.0784</v>
      </c>
    </row>
    <row r="15">
      <c r="A15" t="s">
        <v>53</v>
      </c>
      <c r="B15" t="s">
        <v>54</v>
      </c>
      <c r="C15" t="s">
        <v>46</v>
      </c>
      <c r="D15" s="9">
        <v>0.007</v>
      </c>
      <c r="E15" s="11">
        <f>D15*$B$2</f>
        <v>0.007</v>
      </c>
      <c r="F15" t="s">
        <v>38</v>
      </c>
      <c r="G15" s="4">
        <f>E15*12.5</f>
        <v>0.0875</v>
      </c>
    </row>
    <row r="16">
      <c r="A16" t="s">
        <v>55</v>
      </c>
      <c r="B16" t="s">
        <v>56</v>
      </c>
      <c r="C16" t="s">
        <v>57</v>
      </c>
      <c r="D16" s="9">
        <v>0.05</v>
      </c>
      <c r="E16" s="11">
        <f>D16*$B$2</f>
        <v>0.05</v>
      </c>
      <c r="F16" t="s">
        <v>38</v>
      </c>
      <c r="G16" s="4">
        <f>E16*55</f>
        <v>2.75</v>
      </c>
    </row>
    <row r="17">
      <c r="A17" t="s">
        <v>58</v>
      </c>
      <c r="B17" t="s">
        <v>59</v>
      </c>
      <c r="C17" t="s">
        <v>60</v>
      </c>
      <c r="D17" s="9">
        <v>0.05</v>
      </c>
      <c r="E17" s="11">
        <f>D17*$B$2</f>
        <v>0.05</v>
      </c>
      <c r="F17" t="s">
        <v>38</v>
      </c>
      <c r="G17" s="4">
        <f>E17*1.6</f>
        <v>0.08</v>
      </c>
    </row>
    <row r="18">
      <c r="A18" t="s">
        <v>61</v>
      </c>
      <c r="B18" t="s">
        <v>62</v>
      </c>
      <c r="C18" t="s">
        <v>63</v>
      </c>
      <c r="D18" s="9">
        <v>0.045</v>
      </c>
      <c r="E18" s="11">
        <f>D18*$B$2</f>
        <v>0.045</v>
      </c>
      <c r="F18" t="s">
        <v>34</v>
      </c>
      <c r="G18" s="4">
        <f>E18*1.05</f>
        <v>0.04725</v>
      </c>
    </row>
    <row r="19">
      <c r="A19" t="s">
        <v>64</v>
      </c>
      <c r="B19" t="s">
        <v>65</v>
      </c>
      <c r="C19" t="s">
        <v>66</v>
      </c>
      <c r="D19" s="9">
        <v>0.8</v>
      </c>
      <c r="E19" s="11">
        <f>D19*$B$2</f>
        <v>0.8</v>
      </c>
      <c r="F19" t="s">
        <v>38</v>
      </c>
      <c r="G19" s="4">
        <f>E19*4.9</f>
        <v>3.92</v>
      </c>
    </row>
    <row r="20">
      <c r="A20" t="s">
        <v>67</v>
      </c>
      <c r="B20" t="s">
        <v>68</v>
      </c>
      <c r="C20" t="s">
        <v>66</v>
      </c>
      <c r="D20" s="9">
        <v>0.25</v>
      </c>
      <c r="E20" s="11">
        <f>D20*$B$2</f>
        <v>0.25</v>
      </c>
      <c r="F20" t="s">
        <v>38</v>
      </c>
      <c r="G20" s="4">
        <f>E20*5.2</f>
        <v>1.3</v>
      </c>
    </row>
    <row r="21">
      <c r="A21" t="s">
        <v>69</v>
      </c>
      <c r="B21" t="s">
        <v>70</v>
      </c>
      <c r="C21" t="s">
        <v>71</v>
      </c>
      <c r="D21" s="9">
        <v>2</v>
      </c>
      <c r="E21" s="11">
        <f>D21*$B$2</f>
        <v>2</v>
      </c>
      <c r="F21" t="s">
        <v>34</v>
      </c>
      <c r="G21" s="4">
        <f>E21*2.2</f>
        <v>4.4</v>
      </c>
    </row>
    <row r="22">
      <c r="A22" t="s">
        <v>72</v>
      </c>
      <c r="B22" t="s">
        <v>73</v>
      </c>
      <c r="C22" t="s">
        <v>71</v>
      </c>
      <c r="D22" s="9">
        <v>3.2</v>
      </c>
      <c r="E22" s="11">
        <f>D22*$B$2</f>
        <v>3.2</v>
      </c>
      <c r="F22" t="s">
        <v>34</v>
      </c>
      <c r="G22" s="4">
        <f>E22*2.85</f>
        <v>9.12</v>
      </c>
    </row>
    <row r="23">
      <c r="A23" t="s">
        <v>74</v>
      </c>
      <c r="B23" t="s">
        <v>75</v>
      </c>
      <c r="C23" t="s">
        <v>76</v>
      </c>
      <c r="D23" s="9">
        <v>8</v>
      </c>
      <c r="E23" s="11">
        <f>D23*$B$2</f>
        <v>8</v>
      </c>
      <c r="F23" t="s">
        <v>34</v>
      </c>
      <c r="G23" s="4">
        <f>E23*1.05</f>
        <v>8.4</v>
      </c>
    </row>
    <row r="24">
      <c r="A24" t="s">
        <v>77</v>
      </c>
      <c r="B24" t="s">
        <v>78</v>
      </c>
      <c r="C24" t="s">
        <v>79</v>
      </c>
      <c r="D24" s="9">
        <v>0.1105</v>
      </c>
      <c r="E24" s="11">
        <f>D24*$B$2</f>
        <v>0.1105</v>
      </c>
      <c r="F24" t="s">
        <v>38</v>
      </c>
      <c r="G24" s="4">
        <f>E24*0.35</f>
        <v>0.038675</v>
      </c>
    </row>
    <row r="25">
      <c r="A25" t="s">
        <v>80</v>
      </c>
      <c r="B25" t="s">
        <v>81</v>
      </c>
      <c r="C25" t="s">
        <v>82</v>
      </c>
      <c r="D25" s="9">
        <v>13</v>
      </c>
      <c r="E25" s="11">
        <f>D25*$B$2</f>
        <v>13</v>
      </c>
      <c r="F25" t="s">
        <v>38</v>
      </c>
      <c r="G25" s="4">
        <f>E25*9.5</f>
        <v>123.5</v>
      </c>
    </row>
    <row r="26">
      <c r="A26"/>
      <c r="B26"/>
      <c r="C26"/>
      <c r="D26"/>
      <c r="E26"/>
      <c r="F26" t="s" s="3">
        <v>83</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91</v>
      </c>
      <c r="D3" s="11">
        <v>13</v>
      </c>
      <c r="E3" t="s">
        <v>38</v>
      </c>
      <c r="F3" t="s">
        <v>82</v>
      </c>
    </row>
    <row r="4">
      <c r="A4">
        <v>1</v>
      </c>
      <c r="B4" t="s">
        <v>92</v>
      </c>
      <c r="C4" t="s">
        <v>91</v>
      </c>
      <c r="D4" s="11">
        <v>2</v>
      </c>
      <c r="E4" t="s">
        <v>34</v>
      </c>
      <c r="F4" t="s">
        <v>71</v>
      </c>
    </row>
    <row r="5">
      <c r="A5">
        <v>1</v>
      </c>
      <c r="B5" t="s">
        <v>93</v>
      </c>
      <c r="C5" t="s">
        <v>88</v>
      </c>
      <c r="D5" s="11">
        <v>0.25</v>
      </c>
      <c r="E5" t="s">
        <v>38</v>
      </c>
      <c r="F5" t="s">
        <v>94</v>
      </c>
    </row>
    <row r="6">
      <c r="A6">
        <v>2</v>
      </c>
      <c r="B6" t="s">
        <v>95</v>
      </c>
      <c r="C6" t="s">
        <v>91</v>
      </c>
      <c r="D6" s="11">
        <v>0.1</v>
      </c>
      <c r="E6" t="s">
        <v>38</v>
      </c>
      <c r="F6" t="s">
        <v>46</v>
      </c>
    </row>
    <row r="7">
      <c r="A7">
        <v>2</v>
      </c>
      <c r="B7" t="s">
        <v>96</v>
      </c>
      <c r="C7" t="s">
        <v>91</v>
      </c>
      <c r="D7" s="11">
        <v>0.05</v>
      </c>
      <c r="E7" t="s">
        <v>38</v>
      </c>
      <c r="F7" t="s">
        <v>60</v>
      </c>
    </row>
    <row r="8">
      <c r="A8">
        <v>2</v>
      </c>
      <c r="B8" t="s">
        <v>97</v>
      </c>
      <c r="C8" t="s">
        <v>91</v>
      </c>
      <c r="D8" s="11">
        <v>0.018</v>
      </c>
      <c r="E8" t="s">
        <v>38</v>
      </c>
      <c r="F8" t="s">
        <v>46</v>
      </c>
    </row>
    <row r="9">
      <c r="A9">
        <v>2</v>
      </c>
      <c r="B9" t="s">
        <v>98</v>
      </c>
      <c r="C9" t="s">
        <v>91</v>
      </c>
      <c r="D9" s="11">
        <v>0.038</v>
      </c>
      <c r="E9" t="s">
        <v>38</v>
      </c>
      <c r="F9" t="s">
        <v>79</v>
      </c>
    </row>
    <row r="10">
      <c r="A10">
        <v>2</v>
      </c>
      <c r="B10" t="s">
        <v>99</v>
      </c>
      <c r="C10" t="s">
        <v>91</v>
      </c>
      <c r="D10" s="11">
        <v>0.045</v>
      </c>
      <c r="E10" t="s">
        <v>38</v>
      </c>
      <c r="F10" t="s">
        <v>63</v>
      </c>
    </row>
    <row r="11">
      <c r="A11">
        <v>1</v>
      </c>
      <c r="B11" t="s">
        <v>100</v>
      </c>
      <c r="C11" t="s">
        <v>88</v>
      </c>
      <c r="D11" s="11">
        <v>8</v>
      </c>
      <c r="E11" t="s">
        <v>38</v>
      </c>
      <c r="F11" t="s">
        <v>101</v>
      </c>
    </row>
    <row r="12">
      <c r="A12">
        <v>2</v>
      </c>
      <c r="B12" t="s">
        <v>102</v>
      </c>
      <c r="C12" t="s">
        <v>88</v>
      </c>
      <c r="D12" s="11">
        <v>8</v>
      </c>
      <c r="E12" t="s">
        <v>34</v>
      </c>
      <c r="F12" t="s">
        <v>101</v>
      </c>
    </row>
    <row r="13">
      <c r="A13">
        <v>3</v>
      </c>
      <c r="B13" t="s">
        <v>103</v>
      </c>
      <c r="C13" t="s">
        <v>88</v>
      </c>
      <c r="D13" s="11">
        <v>0.96</v>
      </c>
      <c r="E13" t="s">
        <v>38</v>
      </c>
      <c r="F13" t="s">
        <v>104</v>
      </c>
    </row>
    <row r="14">
      <c r="A14">
        <v>4</v>
      </c>
      <c r="B14" t="s">
        <v>105</v>
      </c>
      <c r="C14" t="s">
        <v>91</v>
      </c>
      <c r="D14" s="11">
        <v>0.48</v>
      </c>
      <c r="E14" t="s">
        <v>38</v>
      </c>
      <c r="F14" t="s">
        <v>66</v>
      </c>
    </row>
    <row r="15">
      <c r="A15">
        <v>4</v>
      </c>
      <c r="B15" t="s">
        <v>106</v>
      </c>
      <c r="C15" t="s">
        <v>91</v>
      </c>
      <c r="D15" s="11">
        <v>0.48</v>
      </c>
      <c r="E15" t="s">
        <v>38</v>
      </c>
      <c r="F15" t="s">
        <v>41</v>
      </c>
    </row>
    <row r="16">
      <c r="A16">
        <v>3</v>
      </c>
      <c r="B16" t="s">
        <v>107</v>
      </c>
      <c r="C16" t="s">
        <v>91</v>
      </c>
      <c r="D16" s="11">
        <v>8</v>
      </c>
      <c r="E16" t="s">
        <v>34</v>
      </c>
      <c r="F16" t="s">
        <v>76</v>
      </c>
    </row>
    <row r="17">
      <c r="A17">
        <v>3</v>
      </c>
      <c r="B17" t="s">
        <v>108</v>
      </c>
      <c r="C17" t="s">
        <v>91</v>
      </c>
      <c r="D17" s="11">
        <v>0.16</v>
      </c>
      <c r="E17" t="s">
        <v>38</v>
      </c>
      <c r="F17" t="s">
        <v>66</v>
      </c>
    </row>
    <row r="18">
      <c r="A18">
        <v>3</v>
      </c>
      <c r="B18" t="s">
        <v>109</v>
      </c>
      <c r="C18" t="s">
        <v>91</v>
      </c>
      <c r="D18" s="11">
        <v>0.016</v>
      </c>
      <c r="E18" t="s">
        <v>38</v>
      </c>
      <c r="F18" t="s">
        <v>46</v>
      </c>
    </row>
    <row r="19">
      <c r="A19">
        <v>3</v>
      </c>
      <c r="B19" t="s">
        <v>110</v>
      </c>
      <c r="C19" t="s">
        <v>91</v>
      </c>
      <c r="D19" s="11">
        <v>0.008</v>
      </c>
      <c r="E19" t="s">
        <v>38</v>
      </c>
      <c r="F19" t="s">
        <v>46</v>
      </c>
    </row>
    <row r="20">
      <c r="A20">
        <v>2</v>
      </c>
      <c r="B20" t="s">
        <v>111</v>
      </c>
      <c r="C20" t="s">
        <v>91</v>
      </c>
      <c r="D20" s="11">
        <v>3.2</v>
      </c>
      <c r="E20" t="s">
        <v>34</v>
      </c>
      <c r="F20" t="s">
        <v>71</v>
      </c>
    </row>
    <row r="21">
      <c r="A21">
        <v>2</v>
      </c>
      <c r="B21" t="s">
        <v>112</v>
      </c>
      <c r="C21" t="s">
        <v>91</v>
      </c>
      <c r="D21" s="11">
        <v>0.08</v>
      </c>
      <c r="E21" t="s">
        <v>34</v>
      </c>
      <c r="F21" t="s">
        <v>41</v>
      </c>
    </row>
    <row r="22">
      <c r="A22">
        <v>2</v>
      </c>
      <c r="B22" t="s">
        <v>113</v>
      </c>
      <c r="C22" t="s">
        <v>91</v>
      </c>
      <c r="D22" s="11">
        <v>0.16</v>
      </c>
      <c r="E22" t="s">
        <v>38</v>
      </c>
      <c r="F22" t="s">
        <v>66</v>
      </c>
    </row>
    <row r="23">
      <c r="A23">
        <v>1</v>
      </c>
      <c r="B23" t="s">
        <v>114</v>
      </c>
      <c r="C23" t="s">
        <v>91</v>
      </c>
      <c r="D23" s="11">
        <v>0.25</v>
      </c>
      <c r="E23" t="s">
        <v>34</v>
      </c>
      <c r="F23" t="s">
        <v>33</v>
      </c>
    </row>
    <row r="24">
      <c r="A24">
        <v>1</v>
      </c>
      <c r="B24" t="s">
        <v>115</v>
      </c>
      <c r="C24" t="s">
        <v>91</v>
      </c>
      <c r="D24" s="11">
        <v>2.3</v>
      </c>
      <c r="E24" t="s">
        <v>38</v>
      </c>
      <c r="F24" t="s">
        <v>37</v>
      </c>
    </row>
    <row r="25">
      <c r="A25">
        <v>1</v>
      </c>
      <c r="B25" t="s">
        <v>116</v>
      </c>
      <c r="C25" t="s">
        <v>91</v>
      </c>
      <c r="D25" s="11">
        <v>0.05</v>
      </c>
      <c r="E25" t="s">
        <v>38</v>
      </c>
      <c r="F25" t="s">
        <v>57</v>
      </c>
    </row>
    <row r="26">
      <c r="A26">
        <v>1</v>
      </c>
      <c r="B26" t="s">
        <v>117</v>
      </c>
      <c r="C26" t="s">
        <v>91</v>
      </c>
      <c r="D26" s="11">
        <v>0.073</v>
      </c>
      <c r="E26" t="s">
        <v>38</v>
      </c>
      <c r="F26" t="s">
        <v>79</v>
      </c>
    </row>
    <row r="27">
      <c r="A27">
        <v>1</v>
      </c>
      <c r="B27" t="s">
        <v>118</v>
      </c>
      <c r="C27" t="s">
        <v>91</v>
      </c>
      <c r="D27" s="11">
        <v>0.007</v>
      </c>
      <c r="E27" t="s">
        <v>38</v>
      </c>
      <c r="F27" t="s">
        <v>46</v>
      </c>
    </row>
    <row r="28">
      <c r="A28">
        <v>1</v>
      </c>
      <c r="B28" t="s">
        <v>119</v>
      </c>
      <c r="C28" t="s">
        <v>91</v>
      </c>
      <c r="D28" s="11">
        <v>0.25</v>
      </c>
      <c r="E28" t="s">
        <v>38</v>
      </c>
      <c r="F28" t="s">
        <v>66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120</v>
      </c>
      <c r="B1" t="s" s="2">
        <v>121</v>
      </c>
      <c r="C1" t="s" s="2">
        <v>122</v>
      </c>
      <c r="D1" t="s" s="2">
        <v>123</v>
      </c>
      <c r="E1" t="s" s="2">
        <v>124</v>
      </c>
      <c r="F1" t="s" s="2">
        <v>125</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t>
        </is>
      </c>
      <c r="E3" t="s" s="14"/>
      <c r="F3"/>
    </row>
    <row r="4">
      <c r="A4" t="s">
        <v>2</v>
      </c>
      <c r="B4">
        <v>3</v>
      </c>
      <c r="C4"/>
      <c r="D4" t="inlineStr" s="14">
        <is>
          <t>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t>
        </is>
      </c>
      <c r="E4" t="s" s="14"/>
      <c r="F4"/>
    </row>
    <row r="5">
      <c r="A5" t="s">
        <v>2</v>
      </c>
      <c r="B5">
        <v>4</v>
      </c>
      <c r="C5"/>
      <c r="D5" t="inlineStr" s="14">
        <is>
          <t>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t>
        </is>
      </c>
      <c r="E5" t="s" s="14"/>
      <c r="F5"/>
    </row>
    <row r="6">
      <c r="A6" t="s">
        <v>2</v>
      </c>
      <c r="B6">
        <v>5</v>
      </c>
      <c r="C6"/>
      <c r="D6" t="s" s="14">
        <v>126</v>
      </c>
      <c r="E6" t="s" s="14"/>
      <c r="F6"/>
    </row>
    <row r="7">
      <c r="A7" t="s">
        <v>127</v>
      </c>
      <c r="B7">
        <v>1</v>
      </c>
      <c r="C7"/>
      <c r="D7" t="inlineStr" s="14">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7" t="s" s="14"/>
      <c r="F7"/>
    </row>
    <row r="8">
      <c r="A8" t="s">
        <v>128</v>
      </c>
      <c r="B8">
        <v>1</v>
      </c>
      <c r="C8" t="s">
        <v>129</v>
      </c>
      <c r="D8" t="s" s="14">
        <v>130</v>
      </c>
      <c r="E8" t="s" s="14"/>
      <c r="F8"/>
    </row>
    <row r="9">
      <c r="A9" t="s">
        <v>128</v>
      </c>
      <c r="B9">
        <v>2</v>
      </c>
      <c r="C9" t="s">
        <v>131</v>
      </c>
      <c r="D9" t="inlineStr" s="14">
        <is>
          <t>Confectionner la Sauce Béchamel — Porter les 8 dl de lait et les 2 dl de crème à ébullition. Confectionner la Béchamel avec le mélange lait et crème. Laisser réduire la sauce.</t>
        </is>
      </c>
      <c r="E9" t="s" s="14">
        <v>132</v>
      </c>
      <c r="F9"/>
    </row>
    <row r="10">
      <c r="A10" t="s">
        <v>128</v>
      </c>
      <c r="B10">
        <v>3</v>
      </c>
      <c r="C10" t="s">
        <v>133</v>
      </c>
      <c r="D10" t="s" s="14">
        <v>134</v>
      </c>
      <c r="E10" t="s" s="14"/>
      <c r="F10"/>
    </row>
    <row r="11">
      <c r="A11" t="s">
        <v>128</v>
      </c>
      <c r="B11">
        <v>4</v>
      </c>
      <c r="C11" t="s">
        <v>135</v>
      </c>
      <c r="D11" t="s" s="14">
        <v>136</v>
      </c>
      <c r="E11" t="s" s="14"/>
      <c r="F11"/>
    </row>
    <row r="12">
      <c r="A12" t="s">
        <v>128</v>
      </c>
      <c r="B12">
        <v>5</v>
      </c>
      <c r="C12" t="s">
        <v>137</v>
      </c>
      <c r="D12" t="s" s="14">
        <v>138</v>
      </c>
      <c r="E12" t="s" s="14">
        <v>139</v>
      </c>
      <c r="F12"/>
    </row>
    <row r="13">
      <c r="A13" t="s">
        <v>140</v>
      </c>
      <c r="B13">
        <v>1</v>
      </c>
      <c r="C13" t="s">
        <v>129</v>
      </c>
      <c r="D13" t="s" s="14">
        <v>130</v>
      </c>
      <c r="E13" t="s" s="14"/>
      <c r="F13"/>
    </row>
    <row r="14">
      <c r="A14" t="s">
        <v>140</v>
      </c>
      <c r="B14">
        <v>2</v>
      </c>
      <c r="C14" t="s">
        <v>141</v>
      </c>
      <c r="D14" t="inlineStr" s="14">
        <is>
          <t>Réaliser le Roux Blanc et le refroidir — Le réaliser dans une sauteuse suffisamment grande pour pouvoir incorporer le lait facilement. Arrêter la cuisson lorsqu'il blanchit et devient mousseux. Le laisser refroidir.</t>
        </is>
      </c>
      <c r="E14" t="s" s="14"/>
      <c r="F14"/>
    </row>
    <row r="15">
      <c r="A15" t="s">
        <v>140</v>
      </c>
      <c r="B15">
        <v>3</v>
      </c>
      <c r="C15" t="s">
        <v>131</v>
      </c>
      <c r="D15" t="s" s="14">
        <v>142</v>
      </c>
      <c r="E15" t="s" s="14"/>
      <c r="F15"/>
    </row>
    <row r="16">
      <c r="A16" t="s">
        <v>140</v>
      </c>
      <c r="B16">
        <v>4</v>
      </c>
      <c r="C16" t="s">
        <v>143</v>
      </c>
      <c r="D16" t="inlineStr" s="14">
        <is>
          <t>Confectionner la sauce Béchamel — Verser la moitié du lait bouillant en une seule fois sur le roux froid. Mélanger hors du feu au fouet à sauce. Verser progressivement le reste du lait sans arrêter de remuer. La consistance doit être lisse, homogène et sans grumeaux.</t>
        </is>
      </c>
      <c r="E16" t="s" s="14"/>
      <c r="F16"/>
    </row>
    <row r="17">
      <c r="A17" t="s">
        <v>140</v>
      </c>
      <c r="B17">
        <v>5</v>
      </c>
      <c r="C17" t="s">
        <v>135</v>
      </c>
      <c r="D17" t="inlineStr" s="14">
        <is>
          <t>Assaisonner et cuire — Assaisonner avec le sel, le piment de Cayenne et quelques râpures de noix de muscade. Porter à ébullition et laisser bouillir très lentement sans cesser de remuer.</t>
        </is>
      </c>
      <c r="E17" t="s" s="14">
        <v>144</v>
      </c>
      <c r="F17"/>
    </row>
    <row r="18">
      <c r="A18" t="s">
        <v>140</v>
      </c>
      <c r="B18">
        <v>6</v>
      </c>
      <c r="C18" t="s">
        <v>145</v>
      </c>
      <c r="D18" t="inlineStr" s="14">
        <is>
          <t>Passer, tamponner et réserver — Vérifier l'onctuosité et l'assaisonnement. Passer au chinois étamine en foulant au pochon. Corner les bords. Tamponner la surface avec quelques parcelles de beurre pour éviter la formation d'une peau. Réserver à couvert au bain-marie.</t>
        </is>
      </c>
      <c r="E18" t="s" s="14">
        <v>139</v>
      </c>
      <c r="F18"/>
    </row>
    <row r="19">
      <c r="A19" t="s">
        <v>146</v>
      </c>
      <c r="B19">
        <v>1</v>
      </c>
      <c r="C19" t="s">
        <v>129</v>
      </c>
      <c r="D19" t="s" s="14">
        <v>147</v>
      </c>
      <c r="E19" t="s" s="14"/>
      <c r="F19"/>
    </row>
    <row r="20">
      <c r="A20" t="s">
        <v>146</v>
      </c>
      <c r="B20">
        <v>2</v>
      </c>
      <c r="C20" t="s">
        <v>148</v>
      </c>
      <c r="D2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20" t="s" s="14"/>
      <c r="F20"/>
    </row>
    <row r="21">
      <c r="A21" t="s">
        <v>146</v>
      </c>
      <c r="B21">
        <v>3</v>
      </c>
      <c r="C21" t="s">
        <v>149</v>
      </c>
      <c r="D21" t="inlineStr" s="14">
        <is>
          <t>Cuire le roux blanc — Cuire très doucement à feu réduit sans arrêter de mélanger. Arrêter la cuisson lorsqu'il blanchit et devient mousseux — on dit alors qu'il « fleurit ».</t>
        </is>
      </c>
      <c r="E21" t="s" s="14">
        <v>150</v>
      </c>
      <c r="F21"/>
    </row>
    <row r="22">
      <c r="A22" t="s">
        <v>146</v>
      </c>
      <c r="B22">
        <v>4</v>
      </c>
      <c r="C22" t="s">
        <v>151</v>
      </c>
      <c r="D22" t="s" s="14">
        <v>152</v>
      </c>
      <c r="E22" t="s" s="14"/>
      <c r="F2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69"/>
  <cols>
    <col min="1" max="1" width="22" customWidth="1"/>
    <col min="2" max="2" width="52" customWidth="1"/>
    <col min="3" max="3" width="14" customWidth="1"/>
    <col min="4" max="4" width="10" customWidth="1"/>
  </cols>
  <sheetData>
    <row r="1" customHeight="1" ht="24">
      <c r="A1" t="s" s="7">
        <v>153</v>
      </c>
      <c r="B1"/>
      <c r="C1"/>
      <c r="D1"/>
    </row>
    <row r="2">
      <c r="A2" t="str" s="15">
        <f>"GRO_CDC_089 · GRO.VOLAILLE · référence : "&amp;Besoins!B3&amp;" "&amp;Besoins!C3&amp;" · multiplicateur réglable sur la feuille ""Besoins"""</f>
        <v>GRO_CDC_089 · GRO.VOLAILLE · référence : 100 pc · multiplicateur réglable sur la feuille </v>
      </c>
      <c r="B2"/>
      <c r="C2"/>
      <c r="D2"/>
    </row>
    <row r="3">
      <c r="A3"/>
      <c r="B3"/>
      <c r="C3"/>
      <c r="D3"/>
    </row>
    <row r="4">
      <c r="A4" t="s" s="16">
        <v>154</v>
      </c>
      <c r="B4"/>
      <c r="C4"/>
      <c r="D4"/>
    </row>
    <row r="5">
      <c r="A5" t="s" s="17">
        <v>155</v>
      </c>
      <c r="B5" t="str" s="14">
        <f>Procedure!D2</f>
        <v>Mise en place du poste de travail — Vérifier les D.L.C., peser les denrées, sélectionner le matériel nécessaire. Désinfecter le matériel et le poste de travail suivant les protocoles.</v>
      </c>
      <c r="C5"/>
      <c r="D5"/>
    </row>
    <row r="6">
      <c r="A6" t="s" s="17">
        <v>156</v>
      </c>
      <c r="B6" t="str" s="14">
        <f>Procedure!D3</f>
        <v>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v>
      </c>
      <c r="C6"/>
      <c r="D6"/>
    </row>
    <row r="7">
      <c r="A7"/>
      <c r="B7" t="str">
        <f>Besoins!B25</f>
        <v>Escalopines de volaille</v>
      </c>
      <c r="C7" s="11">
        <f>Besoins!E25</f>
        <v>13</v>
      </c>
      <c r="D7" t="str">
        <f>Besoins!F25</f>
        <v>kg</v>
      </c>
    </row>
    <row r="8">
      <c r="A8" t="s" s="17">
        <v>157</v>
      </c>
      <c r="B8" t="str" s="14">
        <f>Procedure!D4</f>
        <v>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v>
      </c>
      <c r="C8"/>
      <c r="D8"/>
    </row>
    <row r="9">
      <c r="A9"/>
      <c r="B9" t="str">
        <f>Besoins!B21</f>
        <v>Crème fraîche liquide 15% MG allégée</v>
      </c>
      <c r="C9" s="11">
        <f>Besoins!E21</f>
        <v>2</v>
      </c>
      <c r="D9" t="str">
        <f>Besoins!F21</f>
        <v>lt</v>
      </c>
    </row>
    <row r="10">
      <c r="A10"/>
      <c r="B10" t="s">
        <v>158</v>
      </c>
      <c r="C10" s="11">
        <f>'Besoins'!$B$2*8</f>
        <v>8</v>
      </c>
      <c r="D10" t="s">
        <v>38</v>
      </c>
    </row>
    <row r="11">
      <c r="A11"/>
      <c r="B11" t="str">
        <f>Besoins!B7</f>
        <v>Madère (cuisson sauce)</v>
      </c>
      <c r="C11" s="11">
        <f>Besoins!E7</f>
        <v>0.25</v>
      </c>
      <c r="D11" t="str">
        <f>Besoins!F7</f>
        <v>lt</v>
      </c>
    </row>
    <row r="12">
      <c r="A12"/>
      <c r="B12" t="str">
        <f>Besoins!B8</f>
        <v>Champignons de Paris tranchés boîte</v>
      </c>
      <c r="C12" s="11">
        <f>Besoins!E8</f>
        <v>2.3</v>
      </c>
      <c r="D12" t="str">
        <f>Besoins!F8</f>
        <v>kg</v>
      </c>
    </row>
    <row r="13">
      <c r="A13"/>
      <c r="B13" t="str">
        <f>Besoins!B16</f>
        <v>Glace de viande</v>
      </c>
      <c r="C13" s="11">
        <f>Besoins!E16</f>
        <v>0.05</v>
      </c>
      <c r="D13" t="str">
        <f>Besoins!F16</f>
        <v>kg</v>
      </c>
    </row>
    <row r="14">
      <c r="A14"/>
      <c r="B14" t="s">
        <v>159</v>
      </c>
      <c r="C14" s="11">
        <f>'Besoins'!$B$2*0.073</f>
        <v>0.073</v>
      </c>
      <c r="D14" t="s">
        <v>38</v>
      </c>
    </row>
    <row r="15">
      <c r="A15"/>
      <c r="B15" t="str">
        <f>Besoins!B15</f>
        <v>Poivre noir moulu</v>
      </c>
      <c r="C15" s="11">
        <f>Besoins!E15</f>
        <v>0.007</v>
      </c>
      <c r="D15" t="str">
        <f>Besoins!F15</f>
        <v>kg</v>
      </c>
    </row>
    <row r="16">
      <c r="A16"/>
      <c r="B16" t="str">
        <f>Besoins!B20</f>
        <v>Beurre doux 82% MG plaquette</v>
      </c>
      <c r="C16" s="11">
        <f>Besoins!E20</f>
        <v>0.25</v>
      </c>
      <c r="D16" t="str">
        <f>Besoins!F20</f>
        <v>kg</v>
      </c>
    </row>
    <row r="17">
      <c r="A17" t="s" s="17">
        <v>160</v>
      </c>
      <c r="B17" t="str" s="14">
        <f>Procedure!D5</f>
        <v>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v>
      </c>
      <c r="C17"/>
      <c r="D17"/>
    </row>
    <row r="18">
      <c r="A18" t="s" s="17">
        <v>161</v>
      </c>
      <c r="B18" t="str" s="14">
        <f>Procedure!D6</f>
        <v>Dresser et servir — Dresser les escalopes à l'assiette, nappées de sauce aux champignons. Accompagner de pommes de terre sautées, de riz pilaf, etc.</v>
      </c>
      <c r="C18"/>
      <c r="D18"/>
    </row>
    <row r="19">
      <c r="A19"/>
      <c r="B19"/>
      <c r="C19"/>
      <c r="D19"/>
    </row>
    <row r="20">
      <c r="A20" t="s" s="16">
        <v>162</v>
      </c>
      <c r="B20"/>
      <c r="C20"/>
      <c r="D20"/>
    </row>
    <row r="21">
      <c r="A21" t="s" s="17">
        <v>155</v>
      </c>
      <c r="B21" t="str" s="14">
        <f>Procedure!D7</f>
        <v>ALTERNATIVE NATURELLE EXISTE (sans E621/dextrose) : voir </v>
      </c>
      <c r="C21"/>
      <c r="D21"/>
    </row>
    <row r="22">
      <c r="A22"/>
      <c r="B22" t="str">
        <f>Besoins!B13</f>
        <v>Paprika en poudre</v>
      </c>
      <c r="C22" s="11">
        <f>Besoins!E13</f>
        <v>0.1</v>
      </c>
      <c r="D22" t="str">
        <f>Besoins!F13</f>
        <v>kg</v>
      </c>
    </row>
    <row r="23">
      <c r="A23"/>
      <c r="B23" t="str">
        <f>Besoins!B17</f>
        <v>Dextrose monohydraté (glucose cristal)</v>
      </c>
      <c r="C23" s="11">
        <f>Besoins!E17</f>
        <v>0.05</v>
      </c>
      <c r="D23" t="str">
        <f>Besoins!F17</f>
        <v>kg</v>
      </c>
    </row>
    <row r="24">
      <c r="A24"/>
      <c r="B24" t="str">
        <f>Besoins!B11</f>
        <v>Glutamate monosodique E621 (exhausteur de gout)</v>
      </c>
      <c r="C24" s="11">
        <f>Besoins!E11</f>
        <v>0.0175</v>
      </c>
      <c r="D24" t="str">
        <f>Besoins!F11</f>
        <v>kg</v>
      </c>
    </row>
    <row r="25">
      <c r="A25"/>
      <c r="B25" t="s">
        <v>159</v>
      </c>
      <c r="C25" s="11">
        <f>'Besoins'!$B$2*0.0375</f>
        <v>0.0375</v>
      </c>
      <c r="D25" t="s">
        <v>38</v>
      </c>
    </row>
    <row r="26">
      <c r="A26"/>
      <c r="B26" t="str">
        <f>Besoins!B18</f>
        <v>Huile de tournesol raffinée vrac</v>
      </c>
      <c r="C26" s="11">
        <f>Besoins!E18</f>
        <v>0.045</v>
      </c>
      <c r="D26" t="str">
        <f>Besoins!F18</f>
        <v>kg</v>
      </c>
    </row>
    <row r="27">
      <c r="A27"/>
      <c r="B27"/>
      <c r="C27"/>
      <c r="D27"/>
    </row>
    <row r="28">
      <c r="A28" t="s" s="16">
        <v>163</v>
      </c>
      <c r="B28"/>
      <c r="C28"/>
      <c r="D28"/>
    </row>
    <row r="29">
      <c r="A29" t="s" s="17">
        <v>155</v>
      </c>
      <c r="B29" t="str" s="14">
        <f>"[METTRE EN PLACE] "&amp;Procedure!D8</f>
        <v>[METTRE EN PLACE] Mettre en place — Peser, mesurer et contrôler les denrées.</v>
      </c>
      <c r="C29"/>
      <c r="D29"/>
    </row>
    <row r="30">
      <c r="A30" t="s" s="17">
        <v>156</v>
      </c>
      <c r="B30" t="str" s="14">
        <f>"[PORTER] "&amp;Procedure!D9</f>
        <v>[PORTER] Confectionner la Sauce Béchamel — Porter les 8 dl de lait et les 2 dl de crème à ébullition. Confectionner la Béchamel avec le mélange lait et crème. Laisser réduire la sauce.</v>
      </c>
      <c r="C30"/>
      <c r="D30"/>
    </row>
    <row r="31">
      <c r="A31"/>
      <c r="B31" t="s">
        <v>164</v>
      </c>
      <c r="C31" s="11">
        <f>'Besoins'!$B$2*8</f>
        <v>8</v>
      </c>
      <c r="D31" t="s">
        <v>34</v>
      </c>
    </row>
    <row r="32">
      <c r="A32"/>
      <c r="B32" t="str" s="18">
        <f>"ℹ "&amp;Procedure!E9</f>
        <v>ℹ</v>
      </c>
      <c r="C32"/>
      <c r="D32"/>
    </row>
    <row r="33">
      <c r="A33" t="s" s="17">
        <v>157</v>
      </c>
      <c r="B33" t="str" s="14">
        <f>"[INCORPORER] "&amp;Procedure!D10</f>
        <v>[INCORPORER] Ajouter 2 dl de crème complémentaire — Reporter à ébullition et laisser cuire à nouveau quelques minutes.</v>
      </c>
      <c r="C33"/>
      <c r="D33"/>
    </row>
    <row r="34">
      <c r="A34"/>
      <c r="B34" t="str">
        <f>Besoins!B22</f>
        <v>Crème liquide entière 35% MG UHT</v>
      </c>
      <c r="C34" s="11">
        <f>Besoins!E22</f>
        <v>3.2</v>
      </c>
      <c r="D34" t="str">
        <f>Besoins!F22</f>
        <v>lt</v>
      </c>
    </row>
    <row r="35">
      <c r="A35" t="s" s="17">
        <v>160</v>
      </c>
      <c r="B35" t="str" s="14">
        <f>"[ASSAISONNER] "&amp;Procedure!D11</f>
        <v>[ASSAISONNER] Assaisonner — Ajouter quelques gouttes de jus de citron et passer la sauce au chinois étamine.</v>
      </c>
      <c r="C35"/>
      <c r="D35"/>
    </row>
    <row r="36">
      <c r="A36"/>
      <c r="B36" t="str">
        <f>Besoins!B10</f>
        <v>jus de citron</v>
      </c>
      <c r="C36" s="11">
        <f>Besoins!E10</f>
        <v>0.08</v>
      </c>
      <c r="D36" t="str">
        <f>Besoins!F10</f>
        <v>lt</v>
      </c>
    </row>
    <row r="37">
      <c r="A37" t="s" s="17">
        <v>161</v>
      </c>
      <c r="B37" t="str" s="14">
        <f>"[TAMPONNER] "&amp;Procedure!D12</f>
        <v>[TAMPONNER] Tamponner en surface et réserver à couvert au bain-marie.</v>
      </c>
      <c r="C37"/>
      <c r="D37"/>
    </row>
    <row r="38">
      <c r="A38"/>
      <c r="B38" t="s">
        <v>165</v>
      </c>
      <c r="C38" s="11">
        <f>'Besoins'!$B$2*0.16</f>
        <v>0.16</v>
      </c>
      <c r="D38" t="s">
        <v>38</v>
      </c>
    </row>
    <row r="39">
      <c r="A39"/>
      <c r="B39" t="str" s="18">
        <f>"ℹ "&amp;Procedure!E12</f>
        <v>ℹ</v>
      </c>
      <c r="C39"/>
      <c r="D39"/>
    </row>
    <row r="40">
      <c r="A40"/>
      <c r="B40"/>
      <c r="C40"/>
      <c r="D40"/>
    </row>
    <row r="41">
      <c r="A41" t="s" s="16">
        <v>166</v>
      </c>
      <c r="B41"/>
      <c r="C41"/>
      <c r="D41"/>
    </row>
    <row r="42">
      <c r="A42" t="s" s="17">
        <v>155</v>
      </c>
      <c r="B42" t="str" s="14">
        <f>"[METTRE EN PLACE] "&amp;Procedure!D13</f>
        <v>[METTRE EN PLACE] Mettre en place — Peser, mesurer et contrôler les denrées.</v>
      </c>
      <c r="C42"/>
      <c r="D42"/>
    </row>
    <row r="43">
      <c r="A43" t="s" s="17">
        <v>156</v>
      </c>
      <c r="B43" t="str" s="14">
        <f>"[RÉALISER] "&amp;Procedure!D14</f>
        <v>[RÉALISER] Réaliser le Roux Blanc et le refroidir — Le réaliser dans une sauteuse suffisamment grande pour pouvoir incorporer le lait facilement. Arrêter la cuisson lorsqu'il blanchit et devient mousseux. Le laisser refroidir.</v>
      </c>
      <c r="C43"/>
      <c r="D43"/>
    </row>
    <row r="44">
      <c r="A44"/>
      <c r="B44" t="s">
        <v>167</v>
      </c>
      <c r="C44" s="11">
        <f>'Besoins'!$B$2*0.96</f>
        <v>0.96</v>
      </c>
      <c r="D44" t="s">
        <v>38</v>
      </c>
    </row>
    <row r="45">
      <c r="A45" t="s" s="17">
        <v>157</v>
      </c>
      <c r="B45" t="str" s="14">
        <f>"[PORTER] "&amp;Procedure!D15</f>
        <v>[PORTER] Porter le lait à ébullition.</v>
      </c>
      <c r="C45"/>
      <c r="D45"/>
    </row>
    <row r="46">
      <c r="A46"/>
      <c r="B46" t="str">
        <f>Besoins!B23</f>
        <v>Lait entier UHT 3,5% MG brique 1L</v>
      </c>
      <c r="C46" s="11">
        <f>Besoins!E23</f>
        <v>8</v>
      </c>
      <c r="D46" t="str">
        <f>Besoins!F23</f>
        <v>lt</v>
      </c>
    </row>
    <row r="47">
      <c r="A47" t="s" s="17">
        <v>160</v>
      </c>
      <c r="B47" t="str" s="14">
        <f>"[VERSER] "&amp;Procedure!D16</f>
        <v>[VERSER] Confectionner la sauce Béchamel — Verser la moitié du lait bouillant en une seule fois sur le roux froid. Mélanger hors du feu au fouet à sauce. Verser progressivement le reste du lait sans arrêter de remuer. La consistance doit être lisse, homogène et sans grumeaux.</v>
      </c>
      <c r="C47"/>
      <c r="D47"/>
    </row>
    <row r="48">
      <c r="A48"/>
      <c r="B48" t="str">
        <f>Besoins!B23</f>
        <v>Lait entier UHT 3,5% MG brique 1L</v>
      </c>
      <c r="C48" s="11">
        <f>Besoins!E23</f>
        <v>8</v>
      </c>
      <c r="D48" t="str">
        <f>Besoins!F23</f>
        <v>lt</v>
      </c>
    </row>
    <row r="49">
      <c r="A49"/>
      <c r="B49" t="s">
        <v>167</v>
      </c>
      <c r="C49" s="11">
        <f>'Besoins'!$B$2*0.96</f>
        <v>0.96</v>
      </c>
      <c r="D49" t="s">
        <v>38</v>
      </c>
    </row>
    <row r="50">
      <c r="A50"/>
      <c r="B50" t="str">
        <f>Besoins!B12</f>
        <v>Noix de muscade entière</v>
      </c>
      <c r="C50" s="11">
        <f>Besoins!E12</f>
        <v>0.016</v>
      </c>
      <c r="D50" t="str">
        <f>Besoins!F12</f>
        <v>kg</v>
      </c>
    </row>
    <row r="51">
      <c r="A51"/>
      <c r="B51" t="str">
        <f>Besoins!B14</f>
        <v>Piment de Cayenne</v>
      </c>
      <c r="C51" s="11">
        <f>Besoins!E14</f>
        <v>0.008</v>
      </c>
      <c r="D51" t="str">
        <f>Besoins!F14</f>
        <v>kg</v>
      </c>
    </row>
    <row r="52">
      <c r="A52" t="s" s="17">
        <v>161</v>
      </c>
      <c r="B52" t="str" s="14">
        <f>"[ASSAISONNER] "&amp;Procedure!D17</f>
        <v>[ASSAISONNER] Assaisonner et cuire — Assaisonner avec le sel, le piment de Cayenne et quelques râpures de noix de muscade. Porter à ébullition et laisser bouillir très lentement sans cesser de remuer.</v>
      </c>
      <c r="C52"/>
      <c r="D52"/>
    </row>
    <row r="53">
      <c r="A53"/>
      <c r="B53" t="str" s="18">
        <f>"ℹ "&amp;Procedure!E17</f>
        <v>ℹ</v>
      </c>
      <c r="C53"/>
      <c r="D53"/>
    </row>
    <row r="54">
      <c r="A54" t="s" s="17">
        <v>168</v>
      </c>
      <c r="B54" t="str" s="14">
        <f>"[PASSER] "&amp;Procedure!D18</f>
        <v>[PASSER] Passer, tamponner et réserver — Vérifier l'onctuosité et l'assaisonnement. Passer au chinois étamine en foulant au pochon. Corner les bords. Tamponner la surface avec quelques parcelles de beurre pour éviter la formation d'une peau. Réserver à couvert au bain-marie.</v>
      </c>
      <c r="C54"/>
      <c r="D54"/>
    </row>
    <row r="55">
      <c r="A55"/>
      <c r="B55" t="s">
        <v>165</v>
      </c>
      <c r="C55" s="11">
        <f>'Besoins'!$B$2*0.16</f>
        <v>0.16</v>
      </c>
      <c r="D55" t="s">
        <v>38</v>
      </c>
    </row>
    <row r="56">
      <c r="A56"/>
      <c r="B56" t="str" s="18">
        <f>"ℹ "&amp;Procedure!E18</f>
        <v>ℹ</v>
      </c>
      <c r="C56"/>
      <c r="D56"/>
    </row>
    <row r="57">
      <c r="A57"/>
      <c r="B57"/>
      <c r="C57"/>
      <c r="D57"/>
    </row>
    <row r="58">
      <c r="A58" t="s" s="16">
        <v>169</v>
      </c>
      <c r="B58"/>
      <c r="C58"/>
      <c r="D58"/>
    </row>
    <row r="59">
      <c r="A59" t="s" s="17">
        <v>155</v>
      </c>
      <c r="B59" t="str" s="14">
        <f>"[METTRE EN PLACE] "&amp;Procedure!D19</f>
        <v>[METTRE EN PLACE] Mettre en place — Peser, mesurer et contrôler les denrées. Tamiser la farine. Découper le beurre en parcelles.</v>
      </c>
      <c r="C59"/>
      <c r="D59"/>
    </row>
    <row r="60">
      <c r="A60"/>
      <c r="B60" t="s">
        <v>165</v>
      </c>
      <c r="C60" s="11">
        <f>'Besoins'!$B$2*0.48</f>
        <v>0.48</v>
      </c>
      <c r="D60" t="s">
        <v>38</v>
      </c>
    </row>
    <row r="61">
      <c r="A61"/>
      <c r="B61" t="str">
        <f>Besoins!B9</f>
        <v>farine de blé tamisée type 55</v>
      </c>
      <c r="C61" s="11">
        <f>Besoins!E9</f>
        <v>0.48</v>
      </c>
      <c r="D61" t="str">
        <f>Besoins!F9</f>
        <v>kg</v>
      </c>
    </row>
    <row r="62">
      <c r="A62" t="s" s="17">
        <v>156</v>
      </c>
      <c r="B62" t="str" s="14">
        <f>"[ÉTUVER] "&amp;Procedure!D20</f>
        <v>[ÉTUVER] Réaliser le roux — Faire fondre le beurre en parcelles dans une sauteuse suffisamment grande. Ajouter la farine tamisée dès que le beurre est fondu. Mélanger à l'aide d'une spatule ou d'un fouet à sauce jusqu'à obtenir un mélange lisse et homogène.</v>
      </c>
      <c r="C62"/>
      <c r="D62"/>
    </row>
    <row r="63">
      <c r="A63"/>
      <c r="B63" t="s">
        <v>165</v>
      </c>
      <c r="C63" s="11">
        <f>'Besoins'!$B$2*0.48</f>
        <v>0.48</v>
      </c>
      <c r="D63" t="s">
        <v>38</v>
      </c>
    </row>
    <row r="64">
      <c r="A64"/>
      <c r="B64" t="str">
        <f>Besoins!B9</f>
        <v>farine de blé tamisée type 55</v>
      </c>
      <c r="C64" s="11">
        <f>Besoins!E9</f>
        <v>0.48</v>
      </c>
      <c r="D64" t="str">
        <f>Besoins!F9</f>
        <v>kg</v>
      </c>
    </row>
    <row r="65">
      <c r="A65" t="s" s="17">
        <v>157</v>
      </c>
      <c r="B65" t="str" s="14">
        <f>"[RÉDUIRE] "&amp;Procedure!D21</f>
        <v>[RÉDUIRE] Cuire le roux blanc — Cuire très doucement à feu réduit sans arrêter de mélanger. Arrêter la cuisson lorsqu'il blanchit et devient mousseux — on dit alors qu'il « fleurit ».</v>
      </c>
      <c r="C65"/>
      <c r="D65"/>
    </row>
    <row r="66">
      <c r="A66"/>
      <c r="B66" t="str" s="18">
        <f>"ℹ "&amp;Procedure!E21</f>
        <v>ℹ</v>
      </c>
      <c r="C66"/>
      <c r="D66"/>
    </row>
    <row r="67">
      <c r="A67" t="s" s="17">
        <v>160</v>
      </c>
      <c r="B67" t="str" s="14">
        <f>"[REFROIDIR] "&amp;Procedure!D22</f>
        <v>[REFROIDIR] Refroidir rapidement — Retirer la sauteuse du feu. Si nécessaire, plonger le fond dans une plaque d'eau froide pour stopper la cuisson.</v>
      </c>
      <c r="C67"/>
      <c r="D67"/>
    </row>
    <row r="68">
      <c r="A68"/>
      <c r="B68"/>
      <c r="C68"/>
      <c r="D68"/>
    </row>
    <row r="69">
      <c r="A69" t="s" s="19">
        <v>21</v>
      </c>
      <c r="B69"/>
      <c r="C69"/>
      <c r="D69"/>
    </row>
  </sheetData>
  <sheetProtection sheet="1" formatRows="0" formatColumns="0"/>
  <mergeCells count="34">
    <mergeCell ref="A1:D1"/>
    <mergeCell ref="A2:D2"/>
    <mergeCell ref="A4:D4"/>
    <mergeCell ref="B5:D5"/>
    <mergeCell ref="B6:D6"/>
    <mergeCell ref="B8:D8"/>
    <mergeCell ref="B17:D17"/>
    <mergeCell ref="B18:D18"/>
    <mergeCell ref="A20:D20"/>
    <mergeCell ref="B21:D21"/>
    <mergeCell ref="A28:D28"/>
    <mergeCell ref="B29:D29"/>
    <mergeCell ref="B30:D30"/>
    <mergeCell ref="B32:D32"/>
    <mergeCell ref="B33:D33"/>
    <mergeCell ref="B35:D35"/>
    <mergeCell ref="B37:D37"/>
    <mergeCell ref="B39:D39"/>
    <mergeCell ref="A41:D41"/>
    <mergeCell ref="B42:D42"/>
    <mergeCell ref="B43:D43"/>
    <mergeCell ref="B45:D45"/>
    <mergeCell ref="B47:D47"/>
    <mergeCell ref="B52:D52"/>
    <mergeCell ref="B53:D53"/>
    <mergeCell ref="B54:D54"/>
    <mergeCell ref="B56:D56"/>
    <mergeCell ref="A58:D58"/>
    <mergeCell ref="B59:D59"/>
    <mergeCell ref="B62:D62"/>
    <mergeCell ref="B65:D65"/>
    <mergeCell ref="B66:D66"/>
    <mergeCell ref="B67:D67"/>
    <mergeCell ref="A69:D6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2026-09-15T23:41:12Z</dcterms:created>
  <dc:title>ESCALOPES DE VOLAILLE À LA CRÈM</dc:title>
  <dc:subject/>
  <dc:creator>CUIS.web</dc:creator>
  <cp:lastModifiedBy/>
  <cp:keywords/>
  <dc:description>Export automatique — moteur récursif d'origine : Bernard Vandendaele</dc:description>
  <cp:category/>
  <dc:language>en-US</dc:language>
  <dcterms:modified xsi:type="dcterms:W3CDTF">2026-09-15T23:41:12Z</dcterms:modified>
  <cp:revision>1</cp:revision>
</cp:coreProperties>
</file>