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<sst xmlns="http://schemas.openxmlformats.org/spreadsheetml/2006/main" count="152" uniqueCount="152">
  <si>
    <t>Fiche technique</t>
  </si>
  <si>
    <t>Nom</t>
  </si>
  <si>
    <t>CALAMARS À L'AMÉRICAINE</t>
  </si>
  <si>
    <t>Code</t>
  </si>
  <si>
    <t>GRO_CDC_085</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</si>
  <si>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</si>
  <si>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</si>
  <si>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</si>
  <si>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</si>
  <si>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</si>
  <si>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</si>
  <si>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</si>
  <si>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</si>
  <si>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</si>
  <si>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</si>
  <si>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</si>
  <si>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</si>
  <si>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</si>
  <si>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</si>
  <si>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</si>
  <si>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</si>
  <si>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</si>
  <si>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</si>
  <si>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</si>
  <si>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</si>
  <si>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</si>
  <si>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</si>
  <si>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</si>
  <si>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</si>
  <si>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</si>
  <si>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</si>
  <si>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</si>
  <si>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</si>
  <si>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</si>
  <si>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</si>
  <si>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</si>
  <si>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</si>
  <si>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</si>
  <si>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</si>
  <si>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</si>
  <si>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</si>
  <si>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</si>
  <si>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</si>
  <si>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</si>
  <si>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EPI-PIMENT-CAYE</t>
  </si>
  <si>
    <t>Piment de Cayenne</t>
  </si>
  <si>
    <t>Épices en poudre et graines</t>
  </si>
  <si>
    <t>kg</t>
  </si>
  <si>
    <t>EPI-POIVRE-NOIR</t>
  </si>
  <si>
    <t>Poivre noir moulu</t>
  </si>
  <si>
    <t>HER-ESTRAGON</t>
  </si>
  <si>
    <t>Estragon séché</t>
  </si>
  <si>
    <t>Herbes aromatiques séchées</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</si>
  <si>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</si>
  <si>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</si>
  <si>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</si>
  <si>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</si>
  <si>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</si>
  <si>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</si>
  <si>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</si>
  <si>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</si>
  <si>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</si>
  <si>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</si>
  <si>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</si>
  <si>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</si>
  <si>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</si>
  <si>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</si>
  <si>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</si>
  <si>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RNM57207869</t>
  </si>
  <si>
    <t>ENCORNET congelé (entier) moyen Import</t>
  </si>
  <si>
    <t>Poissons surgelés</t>
  </si>
  <si>
    <t>SEL-FIN</t>
  </si>
  <si>
    <t>Sel fin de cuisine</t>
  </si>
  <si>
    <t>Sels et condiments de base</t>
  </si>
  <si>
    <t>RNMS00812</t>
  </si>
  <si>
    <t>Ail haché IQF</t>
  </si>
  <si>
    <t>Légumes surgelés</t>
  </si>
  <si>
    <t>PING-CAROTTE-DES</t>
  </si>
  <si>
    <t>Carottes en dés 10x10mm surgelées (Pinguin)</t>
  </si>
  <si>
    <t>RNMS00813</t>
  </si>
  <si>
    <t>Échalotte hachée IQF</t>
  </si>
  <si>
    <t>RNMS00865</t>
  </si>
  <si>
    <t>Tomates en dés surgelées IQF</t>
  </si>
  <si>
    <t>Total</t>
  </si>
  <si>
    <t>Niveau</t>
  </si>
  <si>
    <t>Composant</t>
  </si>
  <si>
    <t>Type</t>
  </si>
  <si>
    <t>Quantité (pour 100 pc)</t>
  </si>
  <si>
    <t>recette</t>
  </si>
  <si>
    <t>Poissons collectivité</t>
  </si>
  <si>
    <t xml:space="preserve">    ↳ ENCORNET congelé (entier) moyen Import</t>
  </si>
  <si>
    <t>matiere</t>
  </si>
  <si>
    <t xml:space="preserve">    ↳ Fumet de crustacés reconstitué (collectivité)</t>
  </si>
  <si>
    <t>Préparations de base collectivité</t>
  </si>
  <si>
    <t xml:space="preserve">        ↳ EAU</t>
  </si>
  <si>
    <t xml:space="preserve">        ↳ Fumet de Crustacés déshydraté (Knorr Professional)</t>
  </si>
  <si>
    <t xml:space="preserve">    ↳ Fonds naturel fumet de crustacés prêt à l'emploi (collectivité)</t>
  </si>
  <si>
    <t xml:space="preserve">        ↳ Fonds Naturel Fumet de Crustacés prêt-à-l'emploi (CHEF, Nestlé Professional)</t>
  </si>
  <si>
    <t xml:space="preserve">    ↳ Échalotte hachée IQF</t>
  </si>
  <si>
    <t xml:space="preserve">    ↳ Carottes en dés 10x10mm surgelées (Pinguin)</t>
  </si>
  <si>
    <t xml:space="preserve">    ↳ Tomates en dés surgelées IQF</t>
  </si>
  <si>
    <t xml:space="preserve">    ↳ Ail haché IQF</t>
  </si>
  <si>
    <t xml:space="preserve">    ↳ Estragon séché</t>
  </si>
  <si>
    <t xml:space="preserve">    ↳ Cognac VS (flambé, sauce)</t>
  </si>
  <si>
    <t xml:space="preserve">    ↳ VIN BLANC CUISSON (L)</t>
  </si>
  <si>
    <t>Conversions diverses</t>
  </si>
  <si>
    <t xml:space="preserve">        ↳ Vin blanc bib 10L UE</t>
  </si>
  <si>
    <t xml:space="preserve">    ↳ Beurre doux 82% MG plaquette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</si>
  <si>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</si>
  <si>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</si>
  <si>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</si>
  <si>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</si>
  <si>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</si>
  <si>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</si>
  <si>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</si>
  <si>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</si>
  <si>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</si>
  <si>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</si>
  <si>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</si>
  <si>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</si>
  <si>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</si>
  <si>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</si>
  <si>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Servir — Dresser les calamars à l'américaine sur assiette, napper de sauce et accompagner de riz pilaf.</t>
  </si>
  <si>
    <t>Fumet de crustacés reconstitué (collectivité)</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</si>
  <si>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</si>
  <si>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</si>
  <si>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</si>
  <si>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</si>
  <si>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</si>
  <si>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</si>
  <si>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</si>
  <si>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</si>
  <si>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</si>
  <si>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</si>
  <si>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</si>
  <si>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CALAMARS À L'AMÉRICAINE</t>
  </si>
  <si>
    <t>CALAMARS À L'AMÉRICAINE  GRO_CDC_085</t>
  </si>
  <si>
    <t>1.</t>
  </si>
  <si>
    <t>2.</t>
  </si>
  <si>
    <t>3.</t>
  </si>
  <si>
    <t xml:space="preserve">    Roux Blanc</t>
  </si>
  <si>
    <t>4.</t>
  </si>
  <si>
    <t xml:space="preserve">    Fumet de crustacés reconstitué (collectivité)</t>
  </si>
  <si>
    <t xml:space="preserve">    VIN BLANC CUISSON (L) (conv.)</t>
  </si>
  <si>
    <t>5.</t>
  </si>
  <si>
    <t>6.</t>
  </si>
  <si>
    <t xml:space="preserve">    Fonds naturel fumet de crustacés prêt à l'emploi (collectivité)</t>
  </si>
  <si>
    <t>7.</t>
  </si>
  <si>
    <t>8.</t>
  </si>
  <si>
    <t>↳ Fumet de crustacés reconstitué (collectivité)  GRO-FUMET-CRUS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</si>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</sst>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165.2377</v>
      </c>
    </row>
    <row r="12">
      <c r="A12" t="s" s="3">
        <v>16</v>
      </c>
      <c r="B12" s="4">
        <v>1.652377</v>
      </c>
    </row>
    <row r="13">
      <c r="A13"/>
      <c r="B13"/>
    </row>
    <row r="14">
      <c r="A14" t="s" s="5">
        <v>17</v>
      </c>
      <c r="B14" t="s" s="5">
        <v>14</v>
      </c>
    </row>
    <row r="15">
      <c r="A15" t="s" s="5">
        <v>18</v>
      </c>
      <c r="B15" s="6">
        <v>165.2377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0.08</v>
      </c>
      <c r="E7" s="11">
        <f>D7*$B$2</f>
        <v>0.08</v>
      </c>
      <c r="F7" t="s">
        <v>34</v>
      </c>
      <c r="G7" s="4">
        <f>E7*28</f>
        <v>2.24</v>
      </c>
    </row>
    <row r="8">
      <c r="A8" t="s" s="12">
        <v>35</v>
      </c>
      <c r="B8" t="s">
        <v>36</v>
      </c>
      <c r="C8" t="s">
        <v>37</v>
      </c>
      <c r="D8" s="9">
        <v>9.75</v>
      </c>
      <c r="E8" s="11">
        <f>D8*$B$2</f>
        <v>9.75</v>
      </c>
      <c r="F8" t="s">
        <v>34</v>
      </c>
      <c r="G8" s="4">
        <f>E8*0.003</f>
        <v>0.02925</v>
      </c>
    </row>
    <row r="9">
      <c r="A9" t="s">
        <v>38</v>
      </c>
      <c r="B9" t="s">
        <v>39</v>
      </c>
      <c r="C9" t="s">
        <v>40</v>
      </c>
      <c r="D9" s="9">
        <v>0.1</v>
      </c>
      <c r="E9" s="11">
        <f>D9*$B$2</f>
        <v>0.1</v>
      </c>
      <c r="F9" t="s">
        <v>34</v>
      </c>
      <c r="G9" s="4">
        <f>E9*12.35</f>
        <v>1.235</v>
      </c>
    </row>
    <row r="10">
      <c r="A10" t="s" s="12">
        <v>41</v>
      </c>
      <c r="B10" t="s">
        <v>42</v>
      </c>
      <c r="C10" t="s">
        <v>43</v>
      </c>
      <c r="D10" s="9">
        <v>0.6</v>
      </c>
      <c r="E10" s="11">
        <f>D10*$B$2</f>
        <v>0.6</v>
      </c>
      <c r="F10" t="s">
        <v>24</v>
      </c>
      <c r="G10" s="4">
        <f>E10*0</f>
        <v>0</v>
      </c>
    </row>
    <row r="11">
      <c r="A11" t="s">
        <v>44</v>
      </c>
      <c r="B11" t="s">
        <v>45</v>
      </c>
      <c r="C11" t="s">
        <v>46</v>
      </c>
      <c r="D11" s="9">
        <v>0.008</v>
      </c>
      <c r="E11" s="11">
        <f>D11*$B$2</f>
        <v>0.008</v>
      </c>
      <c r="F11" t="s">
        <v>47</v>
      </c>
      <c r="G11" s="4">
        <f>E11*9.8</f>
        <v>0.0784</v>
      </c>
    </row>
    <row r="12">
      <c r="A12" t="s">
        <v>48</v>
      </c>
      <c r="B12" t="s">
        <v>49</v>
      </c>
      <c r="C12" t="s">
        <v>46</v>
      </c>
      <c r="D12" s="9">
        <v>0.007</v>
      </c>
      <c r="E12" s="11">
        <f>D12*$B$2</f>
        <v>0.007</v>
      </c>
      <c r="F12" t="s">
        <v>47</v>
      </c>
      <c r="G12" s="4">
        <f>E12*12.5</f>
        <v>0.0875</v>
      </c>
    </row>
    <row r="13">
      <c r="A13" t="s">
        <v>50</v>
      </c>
      <c r="B13" t="s">
        <v>51</v>
      </c>
      <c r="C13" t="s">
        <v>52</v>
      </c>
      <c r="D13" s="9">
        <v>0.05</v>
      </c>
      <c r="E13" s="11">
        <f>D13*$B$2</f>
        <v>0.05</v>
      </c>
      <c r="F13" t="s">
        <v>47</v>
      </c>
      <c r="G13" s="4">
        <f>E13*16</f>
        <v>0.8</v>
      </c>
    </row>
    <row r="14">
      <c r="A14" t="s">
        <v>53</v>
      </c>
      <c r="B14" t="s">
        <v>54</v>
      </c>
      <c r="C14" t="s">
        <v>55</v>
      </c>
      <c r="D14" s="9">
        <v>0.3</v>
      </c>
      <c r="E14" s="11">
        <f>D14*$B$2</f>
        <v>0.3</v>
      </c>
      <c r="F14" t="s">
        <v>56</v>
      </c>
      <c r="G14" s="4">
        <f>E14*24.02</f>
        <v>7.206</v>
      </c>
    </row>
    <row r="15">
      <c r="A15" t="s">
        <v>57</v>
      </c>
      <c r="B15" t="s">
        <v>58</v>
      </c>
      <c r="C15" t="s">
        <v>59</v>
      </c>
      <c r="D15" s="9">
        <v>0.25</v>
      </c>
      <c r="E15" s="11">
        <f>D15*$B$2</f>
        <v>0.25</v>
      </c>
      <c r="F15" t="s">
        <v>47</v>
      </c>
      <c r="G15" s="4">
        <f>E15*27.72</f>
        <v>6.93</v>
      </c>
    </row>
    <row r="16">
      <c r="A16" t="s">
        <v>60</v>
      </c>
      <c r="B16" t="s">
        <v>61</v>
      </c>
      <c r="C16" t="s">
        <v>62</v>
      </c>
      <c r="D16" s="9">
        <v>0.6</v>
      </c>
      <c r="E16" s="11">
        <f>D16*$B$2</f>
        <v>0.6</v>
      </c>
      <c r="F16" t="s">
        <v>47</v>
      </c>
      <c r="G16" s="4">
        <f>E16*4.9</f>
        <v>2.94</v>
      </c>
    </row>
    <row r="17">
      <c r="A17" t="s">
        <v>63</v>
      </c>
      <c r="B17" t="s">
        <v>64</v>
      </c>
      <c r="C17" t="s">
        <v>62</v>
      </c>
      <c r="D17" s="9">
        <v>0.5</v>
      </c>
      <c r="E17" s="11">
        <f>D17*$B$2</f>
        <v>0.5</v>
      </c>
      <c r="F17" t="s">
        <v>47</v>
      </c>
      <c r="G17" s="4">
        <f>E17*5.2</f>
        <v>2.6</v>
      </c>
    </row>
    <row r="18">
      <c r="A18" t="s">
        <v>65</v>
      </c>
      <c r="B18" t="s">
        <v>66</v>
      </c>
      <c r="C18" t="s">
        <v>67</v>
      </c>
      <c r="D18" s="9">
        <v>2</v>
      </c>
      <c r="E18" s="11">
        <f>D18*$B$2</f>
        <v>2</v>
      </c>
      <c r="F18" t="s">
        <v>34</v>
      </c>
      <c r="G18" s="4">
        <f>E18*2.2</f>
        <v>4.4</v>
      </c>
    </row>
    <row r="19">
      <c r="A19" t="s">
        <v>68</v>
      </c>
      <c r="B19" t="s">
        <v>69</v>
      </c>
      <c r="C19" t="s">
        <v>70</v>
      </c>
      <c r="D19" s="9">
        <v>13</v>
      </c>
      <c r="E19" s="11">
        <f>D19*$B$2</f>
        <v>13</v>
      </c>
      <c r="F19" t="s">
        <v>47</v>
      </c>
      <c r="G19" s="4">
        <f>E19*9.5</f>
        <v>123.5</v>
      </c>
    </row>
    <row r="20">
      <c r="A20" t="s">
        <v>71</v>
      </c>
      <c r="B20" t="s">
        <v>72</v>
      </c>
      <c r="C20" t="s">
        <v>73</v>
      </c>
      <c r="D20" s="9">
        <v>0.073</v>
      </c>
      <c r="E20" s="11">
        <f>D20*$B$2</f>
        <v>0.073</v>
      </c>
      <c r="F20" t="s">
        <v>47</v>
      </c>
      <c r="G20" s="4">
        <f>E20*0.35</f>
        <v>0.02555</v>
      </c>
    </row>
    <row r="21">
      <c r="A21" t="s">
        <v>74</v>
      </c>
      <c r="B21" t="s">
        <v>75</v>
      </c>
      <c r="C21" t="s">
        <v>76</v>
      </c>
      <c r="D21" s="9">
        <v>0.1</v>
      </c>
      <c r="E21" s="11">
        <f>D21*$B$2</f>
        <v>0.1</v>
      </c>
      <c r="F21" t="s">
        <v>47</v>
      </c>
      <c r="G21" s="4">
        <f>E21*9.26</f>
        <v>0.926</v>
      </c>
    </row>
    <row r="22">
      <c r="A22" t="s">
        <v>77</v>
      </c>
      <c r="B22" t="s">
        <v>78</v>
      </c>
      <c r="C22" t="s">
        <v>76</v>
      </c>
      <c r="D22" s="9">
        <v>1</v>
      </c>
      <c r="E22" s="11">
        <f>D22*$B$2</f>
        <v>1</v>
      </c>
      <c r="F22" t="s">
        <v>47</v>
      </c>
      <c r="G22" s="4">
        <f>E22*1.46</f>
        <v>1.46</v>
      </c>
    </row>
    <row r="23">
      <c r="A23" t="s">
        <v>79</v>
      </c>
      <c r="B23" t="s">
        <v>80</v>
      </c>
      <c r="C23" t="s">
        <v>76</v>
      </c>
      <c r="D23" s="9">
        <v>0.5</v>
      </c>
      <c r="E23" s="11">
        <f>D23*$B$2</f>
        <v>0.5</v>
      </c>
      <c r="F23" t="s">
        <v>47</v>
      </c>
      <c r="G23" s="4">
        <f>E23*6.96</f>
        <v>3.48</v>
      </c>
    </row>
    <row r="24">
      <c r="A24" t="s">
        <v>81</v>
      </c>
      <c r="B24" t="s">
        <v>82</v>
      </c>
      <c r="C24" t="s">
        <v>76</v>
      </c>
      <c r="D24" s="9">
        <v>2.5</v>
      </c>
      <c r="E24" s="11">
        <f>D24*$B$2</f>
        <v>2.5</v>
      </c>
      <c r="F24" t="s">
        <v>47</v>
      </c>
      <c r="G24" s="4">
        <f>E24*2.92</f>
        <v>7.3</v>
      </c>
    </row>
    <row r="25">
      <c r="A25"/>
      <c r="B25"/>
      <c r="C25"/>
      <c r="D25"/>
      <c r="E25"/>
      <c r="F25" t="s" s="3">
        <v>83</v>
      </c>
      <c r="G25" s="13">
        <f>SUM(G7:G24)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29</v>
      </c>
      <c r="F1" t="s" s="2">
        <v>5</v>
      </c>
    </row>
    <row r="2">
      <c r="A2">
        <v>0</v>
      </c>
      <c r="B2" t="s">
        <v>2</v>
      </c>
      <c r="C2" t="s">
        <v>88</v>
      </c>
      <c r="D2" s="11">
        <v>100</v>
      </c>
      <c r="E2" t="s">
        <v>24</v>
      </c>
      <c r="F2" t="s">
        <v>89</v>
      </c>
    </row>
    <row r="3">
      <c r="A3">
        <v>1</v>
      </c>
      <c r="B3" t="s">
        <v>90</v>
      </c>
      <c r="C3" t="s">
        <v>91</v>
      </c>
      <c r="D3" s="11">
        <v>13</v>
      </c>
      <c r="E3" t="s">
        <v>47</v>
      </c>
      <c r="F3" t="s">
        <v>70</v>
      </c>
    </row>
    <row r="4">
      <c r="A4">
        <v>1</v>
      </c>
      <c r="B4" t="s">
        <v>92</v>
      </c>
      <c r="C4" t="s">
        <v>88</v>
      </c>
      <c r="D4" s="11">
        <v>10</v>
      </c>
      <c r="E4" t="s">
        <v>34</v>
      </c>
      <c r="F4" t="s">
        <v>93</v>
      </c>
    </row>
    <row r="5">
      <c r="A5">
        <v>2</v>
      </c>
      <c r="B5" t="s">
        <v>94</v>
      </c>
      <c r="C5" t="s">
        <v>91</v>
      </c>
      <c r="D5" s="11">
        <v>9.75</v>
      </c>
      <c r="E5" t="s">
        <v>34</v>
      </c>
      <c r="F5" t="s">
        <v>37</v>
      </c>
    </row>
    <row r="6">
      <c r="A6">
        <v>2</v>
      </c>
      <c r="B6" t="s">
        <v>95</v>
      </c>
      <c r="C6" t="s">
        <v>91</v>
      </c>
      <c r="D6" s="11">
        <v>0.25</v>
      </c>
      <c r="E6" t="s">
        <v>47</v>
      </c>
      <c r="F6" t="s">
        <v>59</v>
      </c>
    </row>
    <row r="7">
      <c r="A7">
        <v>1</v>
      </c>
      <c r="B7" t="s">
        <v>96</v>
      </c>
      <c r="C7" t="s">
        <v>88</v>
      </c>
      <c r="D7" s="11">
        <v>0.1</v>
      </c>
      <c r="E7" t="s">
        <v>47</v>
      </c>
      <c r="F7" t="s">
        <v>93</v>
      </c>
    </row>
    <row r="8">
      <c r="A8">
        <v>2</v>
      </c>
      <c r="B8" t="s">
        <v>97</v>
      </c>
      <c r="C8" t="s">
        <v>91</v>
      </c>
      <c r="D8" s="11">
        <v>0.1</v>
      </c>
      <c r="E8" t="s">
        <v>34</v>
      </c>
      <c r="F8" t="s">
        <v>40</v>
      </c>
    </row>
    <row r="9">
      <c r="A9">
        <v>1</v>
      </c>
      <c r="B9" t="s">
        <v>98</v>
      </c>
      <c r="C9" t="s">
        <v>91</v>
      </c>
      <c r="D9" s="11">
        <v>0.5</v>
      </c>
      <c r="E9" t="s">
        <v>47</v>
      </c>
      <c r="F9" t="s">
        <v>76</v>
      </c>
    </row>
    <row r="10">
      <c r="A10">
        <v>1</v>
      </c>
      <c r="B10" t="s">
        <v>99</v>
      </c>
      <c r="C10" t="s">
        <v>91</v>
      </c>
      <c r="D10" s="11">
        <v>1</v>
      </c>
      <c r="E10" t="s">
        <v>47</v>
      </c>
      <c r="F10" t="s">
        <v>76</v>
      </c>
    </row>
    <row r="11">
      <c r="A11">
        <v>1</v>
      </c>
      <c r="B11" t="s">
        <v>100</v>
      </c>
      <c r="C11" t="s">
        <v>91</v>
      </c>
      <c r="D11" s="11">
        <v>2.5</v>
      </c>
      <c r="E11" t="s">
        <v>47</v>
      </c>
      <c r="F11" t="s">
        <v>76</v>
      </c>
    </row>
    <row r="12">
      <c r="A12">
        <v>1</v>
      </c>
      <c r="B12" t="s">
        <v>101</v>
      </c>
      <c r="C12" t="s">
        <v>91</v>
      </c>
      <c r="D12" s="11">
        <v>0.1</v>
      </c>
      <c r="E12" t="s">
        <v>47</v>
      </c>
      <c r="F12" t="s">
        <v>76</v>
      </c>
    </row>
    <row r="13">
      <c r="A13">
        <v>1</v>
      </c>
      <c r="B13" t="s">
        <v>102</v>
      </c>
      <c r="C13" t="s">
        <v>91</v>
      </c>
      <c r="D13" s="11">
        <v>0.05</v>
      </c>
      <c r="E13" t="s">
        <v>47</v>
      </c>
      <c r="F13" t="s">
        <v>52</v>
      </c>
    </row>
    <row r="14">
      <c r="A14">
        <v>1</v>
      </c>
      <c r="B14" t="s">
        <v>103</v>
      </c>
      <c r="C14" t="s">
        <v>91</v>
      </c>
      <c r="D14" s="11">
        <v>0.08</v>
      </c>
      <c r="E14" t="s">
        <v>34</v>
      </c>
      <c r="F14" t="s">
        <v>33</v>
      </c>
    </row>
    <row r="15">
      <c r="A15">
        <v>1</v>
      </c>
      <c r="B15" t="s">
        <v>104</v>
      </c>
      <c r="C15" t="s">
        <v>88</v>
      </c>
      <c r="D15" s="11">
        <v>3</v>
      </c>
      <c r="E15" t="s">
        <v>34</v>
      </c>
      <c r="F15" t="s">
        <v>105</v>
      </c>
    </row>
    <row r="16">
      <c r="A16">
        <v>2</v>
      </c>
      <c r="B16" t="s">
        <v>106</v>
      </c>
      <c r="C16" t="s">
        <v>91</v>
      </c>
      <c r="D16" s="11">
        <v>0.3</v>
      </c>
      <c r="E16" t="s">
        <v>56</v>
      </c>
      <c r="F16" t="s">
        <v>55</v>
      </c>
    </row>
    <row r="17">
      <c r="A17">
        <v>1</v>
      </c>
      <c r="B17" t="s">
        <v>107</v>
      </c>
      <c r="C17" t="s">
        <v>91</v>
      </c>
      <c r="D17" s="11">
        <v>0.5</v>
      </c>
      <c r="E17" t="s">
        <v>47</v>
      </c>
      <c r="F17" t="s">
        <v>62</v>
      </c>
    </row>
    <row r="18">
      <c r="A18">
        <v>1</v>
      </c>
      <c r="B18" t="s">
        <v>108</v>
      </c>
      <c r="C18" t="s">
        <v>91</v>
      </c>
      <c r="D18" s="11">
        <v>2</v>
      </c>
      <c r="E18" t="s">
        <v>34</v>
      </c>
      <c r="F18" t="s">
        <v>67</v>
      </c>
    </row>
    <row r="19">
      <c r="A19">
        <v>1</v>
      </c>
      <c r="B19" t="s">
        <v>109</v>
      </c>
      <c r="C19" t="s">
        <v>91</v>
      </c>
      <c r="D19" s="11">
        <v>0.073</v>
      </c>
      <c r="E19" t="s">
        <v>47</v>
      </c>
      <c r="F19" t="s">
        <v>73</v>
      </c>
    </row>
    <row r="20">
      <c r="A20">
        <v>1</v>
      </c>
      <c r="B20" t="s">
        <v>110</v>
      </c>
      <c r="C20" t="s">
        <v>91</v>
      </c>
      <c r="D20" s="11">
        <v>0.007</v>
      </c>
      <c r="E20" t="s">
        <v>47</v>
      </c>
      <c r="F20" t="s">
        <v>46</v>
      </c>
    </row>
    <row r="21">
      <c r="A21">
        <v>1</v>
      </c>
      <c r="B21" t="s">
        <v>111</v>
      </c>
      <c r="C21" t="s">
        <v>91</v>
      </c>
      <c r="D21" s="11">
        <v>0.008</v>
      </c>
      <c r="E21" t="s">
        <v>47</v>
      </c>
      <c r="F21" t="s">
        <v>46</v>
      </c>
    </row>
    <row r="22">
      <c r="A22">
        <v>1</v>
      </c>
      <c r="B22" t="s">
        <v>112</v>
      </c>
      <c r="C22" t="s">
        <v>88</v>
      </c>
      <c r="D22" s="11">
        <v>1.2</v>
      </c>
      <c r="E22" t="s">
        <v>47</v>
      </c>
      <c r="F22" t="s">
        <v>113</v>
      </c>
    </row>
    <row r="23">
      <c r="A23">
        <v>2</v>
      </c>
      <c r="B23" t="s">
        <v>114</v>
      </c>
      <c r="C23" t="s">
        <v>91</v>
      </c>
      <c r="D23" s="11">
        <v>0.6</v>
      </c>
      <c r="E23" t="s">
        <v>47</v>
      </c>
      <c r="F23" t="s">
        <v>62</v>
      </c>
    </row>
    <row r="24">
      <c r="A24">
        <v>2</v>
      </c>
      <c r="B24" t="s">
        <v>115</v>
      </c>
      <c r="C24" t="s">
        <v>91</v>
      </c>
      <c r="D24" s="11">
        <v>0.6</v>
      </c>
      <c r="E24" t="s">
        <v>47</v>
      </c>
      <c r="F24"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116</v>
      </c>
      <c r="B1" t="s" s="2">
        <v>117</v>
      </c>
      <c r="C1" t="s" s="2">
        <v>118</v>
      </c>
      <c r="D1" t="s" s="2">
        <v>119</v>
      </c>
      <c r="E1" t="s" s="2">
        <v>120</v>
      </c>
      <c r="F1" t="s" s="2">
        <v>121</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t>
        </is>
      </c>
      <c r="E3" t="s" s="14"/>
      <c r="F3"/>
    </row>
    <row r="4">
      <c r="A4" t="s">
        <v>2</v>
      </c>
      <c r="B4">
        <v>3</v>
      </c>
      <c r="C4"/>
      <c r="D4" t="inlineStr" s="14">
        <is>
          <t>Confectionner le roux — Dans un rondeau, faire fondre le beurre. Ajouter la farine. Mélanger au fouet. Laisser cuire à feu doux. Au terme de la cuisson, le roux blanchit et devient mousseux. Laisser refroidir dans le rondeau qui servira ultérieurement à la confection de la sauce.</t>
        </is>
      </c>
      <c r="E4" t="s" s="14"/>
      <c r="F4"/>
    </row>
    <row r="5">
      <c r="A5" t="s">
        <v>2</v>
      </c>
      <c r="B5">
        <v>4</v>
      </c>
      <c r="C5"/>
      <c r="D5" t="inlineStr" s="14">
        <is>
          <t>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t>
        </is>
      </c>
      <c r="E5" t="s" s="14"/>
      <c r="F5"/>
    </row>
    <row r="6">
      <c r="A6" t="s">
        <v>2</v>
      </c>
      <c r="B6">
        <v>5</v>
      </c>
      <c r="C6"/>
      <c r="D6" t="inlineStr" s="14">
        <is>
          <t>Cuire l'émincé de calamar — Préchauffer le four sur la position vapeur. Répartir le calamar dans 4 bacs GN 1/1 H 100 perforés. Étager les bacs sur l'échelle de four. Enfourner et cuire 20 minutes à la vapeur. Laisser égoutter les calamars dans le four.</t>
        </is>
      </c>
      <c r="E6" t="s" s="14"/>
      <c r="F6"/>
    </row>
    <row r="7">
      <c r="A7" t="s">
        <v>2</v>
      </c>
      <c r="B7">
        <v>6</v>
      </c>
      <c r="C7"/>
      <c r="D7" t="inlineStr" s="14">
        <is>
          <t>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t>
        </is>
      </c>
      <c r="E7" t="s" s="14"/>
      <c r="F7"/>
    </row>
    <row r="8">
      <c r="A8" t="s">
        <v>2</v>
      </c>
      <c r="B8">
        <v>7</v>
      </c>
      <c r="C8"/>
      <c r="D8" t="inlineStr" s="14">
        <is>
          <t>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t>
        </is>
      </c>
      <c r="E8" t="s" s="14"/>
      <c r="F8"/>
    </row>
    <row r="9">
      <c r="A9" t="s">
        <v>2</v>
      </c>
      <c r="B9">
        <v>8</v>
      </c>
      <c r="C9"/>
      <c r="D9" t="s" s="14">
        <v>122</v>
      </c>
      <c r="E9" t="s" s="14"/>
      <c r="F9"/>
    </row>
    <row r="10">
      <c r="A10" t="s">
        <v>123</v>
      </c>
      <c r="B10">
        <v>1</v>
      </c>
      <c r="C10"/>
      <c r="D10" t="s" s="14">
        <v>124</v>
      </c>
      <c r="E10" t="s" s="14"/>
      <c r="F10"/>
    </row>
    <row r="11">
      <c r="A11" t="s">
        <v>125</v>
      </c>
      <c r="B11">
        <v>1</v>
      </c>
      <c r="C11"/>
      <c r="D11" t="s" s="14">
        <v>126</v>
      </c>
      <c r="E11" t="s" s="14"/>
      <c r="F11"/>
    </row>
    <row r="12">
      <c r="A12" t="s">
        <v>127</v>
      </c>
      <c r="B12">
        <v>1</v>
      </c>
      <c r="C12" t="s">
        <v>128</v>
      </c>
      <c r="D12" t="s" s="14">
        <v>129</v>
      </c>
      <c r="E12" t="s" s="14"/>
      <c r="F12"/>
    </row>
    <row r="13">
      <c r="A13" t="s">
        <v>127</v>
      </c>
      <c r="B13">
        <v>2</v>
      </c>
      <c r="C13" t="s">
        <v>130</v>
      </c>
      <c r="D13"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3" t="s" s="14"/>
      <c r="F13"/>
    </row>
    <row r="14">
      <c r="A14" t="s">
        <v>127</v>
      </c>
      <c r="B14">
        <v>3</v>
      </c>
      <c r="C14" t="s">
        <v>131</v>
      </c>
      <c r="D14" t="inlineStr" s="14">
        <is>
          <t>Cuire le roux blanc — Cuire très doucement à feu réduit sans arrêter de mélanger. Arrêter la cuisson lorsqu'il blanchit et devient mousseux — on dit alors qu'il « fleurit ».</t>
        </is>
      </c>
      <c r="E14" t="s" s="14">
        <v>132</v>
      </c>
      <c r="F14"/>
    </row>
    <row r="15">
      <c r="A15" t="s">
        <v>127</v>
      </c>
      <c r="B15">
        <v>4</v>
      </c>
      <c r="C15" t="s">
        <v>133</v>
      </c>
      <c r="D15" t="s" s="14">
        <v>134</v>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9"/>
  <cols>
    <col min="1" max="1" width="22" customWidth="1"/>
    <col min="2" max="2" width="52" customWidth="1"/>
    <col min="3" max="3" width="14" customWidth="1"/>
    <col min="4" max="4" width="10" customWidth="1"/>
  </cols>
  <sheetData>
    <row r="1" customHeight="1" ht="24">
      <c r="A1" t="s" s="7">
        <v>135</v>
      </c>
      <c r="B1"/>
      <c r="C1"/>
      <c r="D1"/>
    </row>
    <row r="2">
      <c r="A2" t="str" s="15">
        <f>"GRO_CDC_085 · GRO.POISSONS · référence : "&amp;Besoins!B3&amp;" "&amp;Besoins!C3&amp;" · multiplicateur réglable sur la feuille ""Besoins"""</f>
        <v>GRO_CDC_085 · GRO.POISSONS · référence : 100 pc · multiplicateur réglable sur la feuille </v>
      </c>
      <c r="B2"/>
      <c r="C2"/>
      <c r="D2"/>
    </row>
    <row r="3">
      <c r="A3"/>
      <c r="B3"/>
      <c r="C3"/>
      <c r="D3"/>
    </row>
    <row r="4">
      <c r="A4" t="s" s="16">
        <v>136</v>
      </c>
      <c r="B4"/>
      <c r="C4"/>
      <c r="D4"/>
    </row>
    <row r="5">
      <c r="A5" t="s" s="17">
        <v>137</v>
      </c>
      <c r="B5" t="str" s="14">
        <f>Procedure!D2</f>
        <v>Mise en place du poste de travail — Vérifier les D.L.C., peser les denrées, sélectionner le matériel nécessaire. Laver et désinfecter le matériel et le poste de travail en suivant les protocoles.</v>
      </c>
      <c r="C5"/>
      <c r="D5"/>
    </row>
    <row r="6">
      <c r="A6" t="s" s="17">
        <v>138</v>
      </c>
      <c r="B6" t="str" s="14">
        <f>Procedure!D3</f>
        <v>Préparations préliminaires — La veille, décongeler dans 1 bac GN 2/1 H 250 muni d'une grille égouttoir les calamars suivant la procédure. Indiquer la traçabilité et la date de mise en décongélation. Laver et désinfecter l'estragon. Au cutter, hacher les feuilles d'estragon. Réserver.</v>
      </c>
      <c r="C6"/>
      <c r="D6"/>
    </row>
    <row r="7">
      <c r="A7"/>
      <c r="B7" t="str">
        <f>Besoins!B19</f>
        <v>ENCORNET congelé (entier) moyen Import</v>
      </c>
      <c r="C7" s="11">
        <f>Besoins!E19</f>
        <v>13</v>
      </c>
      <c r="D7" t="str">
        <f>Besoins!F19</f>
        <v>kg</v>
      </c>
    </row>
    <row r="8">
      <c r="A8" t="s" s="17">
        <v>139</v>
      </c>
      <c r="B8" t="str" s="14">
        <f>Procedure!D4</f>
        <v>Confectionner le roux — Dans un rondeau, faire fondre le beurre. Ajouter la farine. Mélanger au fouet. Laisser cuire à feu doux. Au terme de la cuisson, le roux blanchit et devient mousseux. Laisser refroidir dans le rondeau qui servira ultérieurement à la confection de la sauce.</v>
      </c>
      <c r="C8"/>
      <c r="D8"/>
    </row>
    <row r="9">
      <c r="A9"/>
      <c r="B9" t="s">
        <v>140</v>
      </c>
      <c r="C9" s="11">
        <f>'Besoins'!$B$2*1.2</f>
        <v>1.2</v>
      </c>
      <c r="D9" t="s">
        <v>47</v>
      </c>
    </row>
    <row r="10">
      <c r="A10" t="s" s="17">
        <v>141</v>
      </c>
      <c r="B10" t="str" s="14">
        <f>Procedure!D5</f>
        <v>Confectionner la sauce — Dans un rondeau, faire suer les échalotes émincées et les dés de carottes au beurre. Ajouter les dés de tomates et l'ail haché. Laisser fondre afin d'atteindre la consistance d'une fondue. Mouiller au vin blanc. Laisser réduire de moitié. Mouiller avec 10 litres d'eau. Réaliser avec l'eau de mouillement le fumet de crustacés à partir de fond déshydraté en se reportant aux recommandations du fabricant. Porter à ébullition et laisser cuire 10 minutes à feu doux. Verser le fumet bouillant sur le roux froid. Mélanger au fouet pour lier la sauce et éviter de former des grumeaux. Ajouter le sel, le poivre et le poivre de Cayenne. Laisser mijoter 10 minutes.</v>
      </c>
      <c r="C10"/>
      <c r="D10"/>
    </row>
    <row r="11">
      <c r="A11"/>
      <c r="B11" t="s">
        <v>142</v>
      </c>
      <c r="C11" s="11">
        <f>'Besoins'!$B$2*10</f>
        <v>10</v>
      </c>
      <c r="D11" t="s">
        <v>34</v>
      </c>
    </row>
    <row r="12">
      <c r="A12"/>
      <c r="B12" t="str">
        <f>Besoins!B23</f>
        <v>Échalotte hachée IQF</v>
      </c>
      <c r="C12" s="11">
        <f>Besoins!E23</f>
        <v>0.5</v>
      </c>
      <c r="D12" t="str">
        <f>Besoins!F23</f>
        <v>kg</v>
      </c>
    </row>
    <row r="13">
      <c r="A13"/>
      <c r="B13" t="str">
        <f>Besoins!B24</f>
        <v>Tomates en dés surgelées IQF</v>
      </c>
      <c r="C13" s="11">
        <f>Besoins!E24</f>
        <v>2.5</v>
      </c>
      <c r="D13" t="str">
        <f>Besoins!F24</f>
        <v>kg</v>
      </c>
    </row>
    <row r="14">
      <c r="A14"/>
      <c r="B14" t="str">
        <f>Besoins!B21</f>
        <v>Ail haché IQF</v>
      </c>
      <c r="C14" s="11">
        <f>Besoins!E21</f>
        <v>0.1</v>
      </c>
      <c r="D14" t="str">
        <f>Besoins!F21</f>
        <v>kg</v>
      </c>
    </row>
    <row r="15">
      <c r="A15"/>
      <c r="B15" t="s">
        <v>143</v>
      </c>
      <c r="C15" s="11">
        <f>'Besoins'!$B$2*3</f>
        <v>3</v>
      </c>
      <c r="D15" t="s">
        <v>34</v>
      </c>
    </row>
    <row r="16">
      <c r="A16"/>
      <c r="B16" t="str">
        <f>Besoins!B20</f>
        <v>Sel fin de cuisine</v>
      </c>
      <c r="C16" s="11">
        <f>Besoins!E20</f>
        <v>0.073</v>
      </c>
      <c r="D16" t="str">
        <f>Besoins!F20</f>
        <v>kg</v>
      </c>
    </row>
    <row r="17">
      <c r="A17"/>
      <c r="B17" t="str">
        <f>Besoins!B12</f>
        <v>Poivre noir moulu</v>
      </c>
      <c r="C17" s="11">
        <f>Besoins!E12</f>
        <v>0.007</v>
      </c>
      <c r="D17" t="str">
        <f>Besoins!F12</f>
        <v>kg</v>
      </c>
    </row>
    <row r="18">
      <c r="A18"/>
      <c r="B18" t="str">
        <f>Besoins!B11</f>
        <v>Piment de Cayenne</v>
      </c>
      <c r="C18" s="11">
        <f>Besoins!E11</f>
        <v>0.008</v>
      </c>
      <c r="D18" t="str">
        <f>Besoins!F11</f>
        <v>kg</v>
      </c>
    </row>
    <row r="19">
      <c r="A19"/>
      <c r="B19" t="str">
        <f>Besoins!B22</f>
        <v>Carottes en dés 10x10mm surgelées (Pinguin)</v>
      </c>
      <c r="C19" s="11">
        <f>Besoins!E22</f>
        <v>1</v>
      </c>
      <c r="D19" t="str">
        <f>Besoins!F22</f>
        <v>kg</v>
      </c>
    </row>
    <row r="20">
      <c r="A20" t="s" s="17">
        <v>144</v>
      </c>
      <c r="B20" t="str" s="14">
        <f>Procedure!D6</f>
        <v>Cuire l'émincé de calamar — Préchauffer le four sur la position vapeur. Répartir le calamar dans 4 bacs GN 1/1 H 100 perforés. Étager les bacs sur l'échelle de four. Enfourner et cuire 20 minutes à la vapeur. Laisser égoutter les calamars dans le four.</v>
      </c>
      <c r="C20"/>
      <c r="D20"/>
    </row>
    <row r="21">
      <c r="A21" t="s" s="17">
        <v>145</v>
      </c>
      <c r="B21" t="str" s="14">
        <f>Procedure!D7</f>
        <v>Terminer la sauce — Ajouter à la sauce l'estragon haché, la crème, le concentré de crustacés et le cognac. Sans la chinoiser, émulsionner la sauce au mixeur pour la rendre homogène et onctueuse. Rectifier l'assaisonnement, la consistance et éventuellement la couleur. Au besoin, ajouter un peu de tomate concentrée. Les légumes contenus et mixés dans la sauce serviront de complément de liaison au roux.</v>
      </c>
      <c r="C21"/>
      <c r="D21"/>
    </row>
    <row r="22">
      <c r="A22"/>
      <c r="B22" t="str">
        <f>Besoins!B7</f>
        <v>Cognac VS (flambé, sauce)</v>
      </c>
      <c r="C22" s="11">
        <f>Besoins!E7</f>
        <v>0.08</v>
      </c>
      <c r="D22" t="str">
        <f>Besoins!F7</f>
        <v>lt</v>
      </c>
    </row>
    <row r="23">
      <c r="A23"/>
      <c r="B23" t="str">
        <f>Besoins!B18</f>
        <v>Crème fraîche liquide 15% MG allégée</v>
      </c>
      <c r="C23" s="11">
        <f>Besoins!E18</f>
        <v>2</v>
      </c>
      <c r="D23" t="str">
        <f>Besoins!F18</f>
        <v>lt</v>
      </c>
    </row>
    <row r="24">
      <c r="A24"/>
      <c r="B24" t="s">
        <v>146</v>
      </c>
      <c r="C24" s="11">
        <f>'Besoins'!$B$2*0.1</f>
        <v>0.1</v>
      </c>
      <c r="D24" t="s">
        <v>47</v>
      </c>
    </row>
    <row r="25">
      <c r="A25"/>
      <c r="B25" t="str">
        <f>Besoins!B13</f>
        <v>Estragon séché</v>
      </c>
      <c r="C25" s="11">
        <f>Besoins!E13</f>
        <v>0.05</v>
      </c>
      <c r="D25" t="str">
        <f>Besoins!F13</f>
        <v>kg</v>
      </c>
    </row>
    <row r="26">
      <c r="A26" t="s" s="17">
        <v>147</v>
      </c>
      <c r="B26" t="str" s="14">
        <f>Procedure!D8</f>
        <v>Terminer la préparation du calamar — Préchauffer le four sur la position chaleur mixte à +160 °C. Mettre les calamars égouttés dans 4 bacs GN 1/1 H 100. Verser la sauce sur les calamars. Agiter les bacs d'un mouvement circulaire pour lier les éléments entre eux. Couvrir. Remettre sur l'échelle de cuisson, enfourner et laisser mijoter 10 minutes. Respecter la procédure de fin de cuisson. Stocker en armoire chaude et maintenir à +63 °C en attente de consommation.</v>
      </c>
      <c r="C26"/>
      <c r="D26"/>
    </row>
    <row r="27">
      <c r="A27" t="s" s="17">
        <v>148</v>
      </c>
      <c r="B27" t="str" s="14">
        <f>Procedure!D9</f>
        <v>Servir — Dresser les calamars à l'américaine sur assiette, napper de sauce et accompagner de riz pilaf.</v>
      </c>
      <c r="C27"/>
      <c r="D27"/>
    </row>
    <row r="28">
      <c r="A28"/>
      <c r="B28"/>
      <c r="C28"/>
      <c r="D28"/>
    </row>
    <row r="29">
      <c r="A29" t="s" s="16">
        <v>149</v>
      </c>
      <c r="B29"/>
      <c r="C29"/>
      <c r="D29"/>
    </row>
    <row r="30">
      <c r="A30" t="s" s="17">
        <v>137</v>
      </c>
      <c r="B30" t="str" s="14">
        <f>Procedure!D10</f>
        <v>Délayer la poudre dans l'eau froide en fouettant, puis porter à ébullition en remuant régulièrement.</v>
      </c>
      <c r="C30"/>
      <c r="D30"/>
    </row>
    <row r="31">
      <c r="A31"/>
      <c r="B31" t="str">
        <f>Besoins!B8</f>
        <v>EAU</v>
      </c>
      <c r="C31" s="11">
        <f>Besoins!E8</f>
        <v>9.75</v>
      </c>
      <c r="D31" t="str">
        <f>Besoins!F8</f>
        <v>lt</v>
      </c>
    </row>
    <row r="32">
      <c r="A32"/>
      <c r="B32" t="str">
        <f>Besoins!B15</f>
        <v>Fumet de Crustacés déshydraté (Knorr Professional)</v>
      </c>
      <c r="C32" s="11">
        <f>Besoins!E15</f>
        <v>0.25</v>
      </c>
      <c r="D32" t="str">
        <f>Besoins!F15</f>
        <v>kg</v>
      </c>
    </row>
    <row r="33">
      <c r="A33"/>
      <c r="B33"/>
      <c r="C33"/>
      <c r="D33"/>
    </row>
    <row r="34">
      <c r="A34" t="s" s="16">
        <v>150</v>
      </c>
      <c r="B34"/>
      <c r="C34"/>
      <c r="D34"/>
    </row>
    <row r="35">
      <c r="A35" t="s" s="17">
        <v>137</v>
      </c>
      <c r="B35" t="str" s="14">
        <f>Procedure!D11</f>
        <v>Utiliser directement le fonds naturel, sans dilution — reconditionnement en cuisine.</v>
      </c>
      <c r="C35"/>
      <c r="D35"/>
    </row>
    <row r="36">
      <c r="A36"/>
      <c r="B36" t="str">
        <f>Besoins!B9</f>
        <v>Fonds Naturel Fumet de Crustacés prêt-à-l'emploi (CHEF, Nestlé Professional)</v>
      </c>
      <c r="C36" s="11">
        <f>Besoins!E9</f>
        <v>0.1</v>
      </c>
      <c r="D36" t="str">
        <f>Besoins!F9</f>
        <v>lt</v>
      </c>
    </row>
    <row r="37">
      <c r="A37"/>
      <c r="B37"/>
      <c r="C37"/>
      <c r="D37"/>
    </row>
    <row r="38">
      <c r="A38" t="s" s="16">
        <v>151</v>
      </c>
      <c r="B38"/>
      <c r="C38"/>
      <c r="D38"/>
    </row>
    <row r="39">
      <c r="A39" t="s" s="17">
        <v>137</v>
      </c>
      <c r="B39" t="str" s="14">
        <f>"[METTRE EN PLACE] "&amp;Procedure!D12</f>
        <v>[METTRE EN PLACE] Mettre en place — Peser, mesurer et contrôler les denrées. Tamiser la farine. Découper le beurre en parcelles.</v>
      </c>
      <c r="C39"/>
      <c r="D39"/>
    </row>
    <row r="40">
      <c r="A40"/>
      <c r="B40" t="str">
        <f>Besoins!B16</f>
        <v>Beurre de cuisine bloc 10 kg</v>
      </c>
      <c r="C40" s="11">
        <f>Besoins!E16</f>
        <v>0.6</v>
      </c>
      <c r="D40" t="str">
        <f>Besoins!F16</f>
        <v>kg</v>
      </c>
    </row>
    <row r="41">
      <c r="A41"/>
      <c r="B41" t="str">
        <f>Besoins!B10</f>
        <v>farine de blé tamisée type 55</v>
      </c>
      <c r="C41" s="11">
        <f>Besoins!E10</f>
        <v>0.6</v>
      </c>
      <c r="D41" t="str">
        <f>Besoins!F10</f>
        <v>kg</v>
      </c>
    </row>
    <row r="42">
      <c r="A42" t="s" s="17">
        <v>138</v>
      </c>
      <c r="B42" t="str" s="14">
        <f>"[ÉTUVER] "&amp;Procedure!D13</f>
        <v>[ÉTUVER] Réaliser le roux — Faire fondre le beurre en parcelles dans une sauteuse suffisamment grande. Ajouter la farine tamisée dès que le beurre est fondu. Mélanger à l'aide d'une spatule ou d'un fouet à sauce jusqu'à obtenir un mélange lisse et homogène.</v>
      </c>
      <c r="C42"/>
      <c r="D42"/>
    </row>
    <row r="43">
      <c r="A43"/>
      <c r="B43" t="str">
        <f>Besoins!B16</f>
        <v>Beurre de cuisine bloc 10 kg</v>
      </c>
      <c r="C43" s="11">
        <f>Besoins!E16</f>
        <v>0.6</v>
      </c>
      <c r="D43" t="str">
        <f>Besoins!F16</f>
        <v>kg</v>
      </c>
    </row>
    <row r="44">
      <c r="A44"/>
      <c r="B44" t="str">
        <f>Besoins!B10</f>
        <v>farine de blé tamisée type 55</v>
      </c>
      <c r="C44" s="11">
        <f>Besoins!E10</f>
        <v>0.6</v>
      </c>
      <c r="D44" t="str">
        <f>Besoins!F10</f>
        <v>kg</v>
      </c>
    </row>
    <row r="45">
      <c r="A45" t="s" s="17">
        <v>139</v>
      </c>
      <c r="B45" t="str" s="14">
        <f>"[RÉDUIRE] "&amp;Procedure!D14</f>
        <v>[RÉDUIRE] Cuire le roux blanc — Cuire très doucement à feu réduit sans arrêter de mélanger. Arrêter la cuisson lorsqu'il blanchit et devient mousseux — on dit alors qu'il « fleurit ».</v>
      </c>
      <c r="C45"/>
      <c r="D45"/>
    </row>
    <row r="46">
      <c r="A46"/>
      <c r="B46" t="str" s="18">
        <f>"ℹ "&amp;Procedure!E14</f>
        <v>ℹ</v>
      </c>
      <c r="C46"/>
      <c r="D46"/>
    </row>
    <row r="47">
      <c r="A47" t="s" s="17">
        <v>141</v>
      </c>
      <c r="B47" t="str" s="14">
        <f>"[REFROIDIR] "&amp;Procedure!D15</f>
        <v>[REFROIDIR] Refroidir rapidement — Retirer la sauteuse du feu. Si nécessaire, plonger le fond dans une plaque d'eau froide pour stopper la cuisson.</v>
      </c>
      <c r="C47"/>
      <c r="D47"/>
    </row>
    <row r="48">
      <c r="A48"/>
      <c r="B48"/>
      <c r="C48"/>
      <c r="D48"/>
    </row>
    <row r="49">
      <c r="A49" t="s" s="19">
        <v>21</v>
      </c>
      <c r="B49"/>
      <c r="C49"/>
      <c r="D49"/>
    </row>
  </sheetData>
  <sheetProtection sheet="1" formatRows="0" formatColumns="0"/>
  <mergeCells count="22">
    <mergeCell ref="A1:D1"/>
    <mergeCell ref="A2:D2"/>
    <mergeCell ref="A4:D4"/>
    <mergeCell ref="B5:D5"/>
    <mergeCell ref="B6:D6"/>
    <mergeCell ref="B8:D8"/>
    <mergeCell ref="B10:D10"/>
    <mergeCell ref="B20:D20"/>
    <mergeCell ref="B21:D21"/>
    <mergeCell ref="B26:D26"/>
    <mergeCell ref="B27:D27"/>
    <mergeCell ref="A29:D29"/>
    <mergeCell ref="B30:D30"/>
    <mergeCell ref="A34:D34"/>
    <mergeCell ref="B35:D35"/>
    <mergeCell ref="A38:D38"/>
    <mergeCell ref="B39:D39"/>
    <mergeCell ref="B42:D42"/>
    <mergeCell ref="B45:D45"/>
    <mergeCell ref="B46:D46"/>
    <mergeCell ref="B47:D47"/>
    <mergeCell ref="A49:D4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2026-09-15T23:02:16Z</dcterms:created>
  <dc:title>CALAMARS À L'AMÉRICAINE</dc:title>
  <dc:subject/>
  <dc:creator>CUIS.web</dc:creator>
  <cp:lastModifiedBy/>
  <cp:keywords/>
  <dc:description>Export automatique — moteur récursif d'origine : Bernard Vandendaele</dc:description>
  <cp:category/>
  <dc:language>en-US</dc:language>
  <dcterms:modified xsi:type="dcterms:W3CDTF">2026-09-15T23:02:16Z</dcterms:modified>
  <cp:revision>1</cp:revision>
</cp:coreProperties>
</file>