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<sst xmlns="http://schemas.openxmlformats.org/spreadsheetml/2006/main" count="154" uniqueCount="154">
  <si>
    <t>Fiche technique</t>
  </si>
  <si>
    <t>Nom</t>
  </si>
  <si>
    <t>MATELOTE DE SAUMONETTES</t>
  </si>
  <si>
    <t>Code</t>
  </si>
  <si>
    <t>GRO_CDC_079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</si>
  <si>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</si>
  <si>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</si>
  <si>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</si>
  <si>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</si>
  <si>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</si>
  <si>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</si>
  <si>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</si>
  <si>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</si>
  <si>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</si>
  <si>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</si>
  <si>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</si>
  <si>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</si>
  <si>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</si>
  <si>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</si>
  <si>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</si>
  <si>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</si>
  <si>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</si>
  <si>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</si>
  <si>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</si>
  <si>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</si>
  <si>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</si>
  <si>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</si>
  <si>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</si>
  <si>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</si>
  <si>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</si>
  <si>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</si>
  <si>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</si>
  <si>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</si>
  <si>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</si>
  <si>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</si>
  <si>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CONC-TOMATE</t>
  </si>
  <si>
    <t>Concentré de tomate double</t>
  </si>
  <si>
    <t>Concentrés et purées cuisines</t>
  </si>
  <si>
    <t>kg</t>
  </si>
  <si>
    <t>CONS-CHAMPIG-PI</t>
  </si>
  <si>
    <t>Champignons de Paris tranchés boîte</t>
  </si>
  <si>
    <t>Conserves de légumes</t>
  </si>
  <si>
    <t>00000061</t>
  </si>
  <si>
    <t>EAU</t>
  </si>
  <si>
    <t>Matières diverses (à trier)</t>
  </si>
  <si>
    <t>00001743</t>
  </si>
  <si>
    <t>farine de blé tamisée type 55</t>
  </si>
  <si>
    <t>Épicerie salée</t>
  </si>
  <si>
    <t>FEC-PDT</t>
  </si>
  <si>
    <t>Fécule de pomme de terre</t>
  </si>
  <si>
    <t>Semoules &amp; amidons</t>
  </si>
  <si>
    <t>KNORR-FBLIE-STD</t>
  </si>
  <si>
    <t>Fonds Brun Lié (Knorr Professional)</t>
  </si>
  <si>
    <t>Fonds déshydratés et poudres</t>
  </si>
  <si>
    <t>KNORR-FUMET-POIS</t>
  </si>
  <si>
    <t>Fumet de Poisson déshydraté (Knorr Professional)</t>
  </si>
  <si>
    <t>BEU-CUISINE</t>
  </si>
  <si>
    <t>Beurre de cuisine bloc 10 kg</t>
  </si>
  <si>
    <t>Beurres et margarines</t>
  </si>
  <si>
    <t>BEU-DOUX</t>
  </si>
  <si>
    <t>Beurre doux 82% MG plaquette</t>
  </si>
  <si>
    <t>RNM6520160</t>
  </si>
  <si>
    <t>PERSIL simple France botte</t>
  </si>
  <si>
    <t>Légumes</t>
  </si>
  <si>
    <t>bte</t>
  </si>
  <si>
    <t>PAIN-BAGUETTE-CR</t>
  </si>
  <si>
    <t>Baguette tradition crue précuite</t>
  </si>
  <si>
    <t>Pains et bases précuits</t>
  </si>
  <si>
    <t>RNMS00812</t>
  </si>
  <si>
    <t>Ail haché IQF</t>
  </si>
  <si>
    <t>Légumes surgelés</t>
  </si>
  <si>
    <t>RNMS00461</t>
  </si>
  <si>
    <t>Saumonette pelée VDK</t>
  </si>
  <si>
    <t>Poissons et fruits de mer surgelés</t>
  </si>
  <si>
    <t>Total</t>
  </si>
  <si>
    <t>Niveau</t>
  </si>
  <si>
    <t>Composant</t>
  </si>
  <si>
    <t>Type</t>
  </si>
  <si>
    <t>Quantité (pour 100 pc)</t>
  </si>
  <si>
    <t>recette</t>
  </si>
  <si>
    <t>Poissons collectivité</t>
  </si>
  <si>
    <t xml:space="preserve">    ↳ Saumonette pelée VDK</t>
  </si>
  <si>
    <t>matiere</t>
  </si>
  <si>
    <t xml:space="preserve">    ↳ Champignons de Paris tranchés boîte</t>
  </si>
  <si>
    <t xml:space="preserve">    ↳ PERSIL PLAT (KG)</t>
  </si>
  <si>
    <t>Conversions diverses</t>
  </si>
  <si>
    <t xml:space="preserve">        ↳ PERSIL simple France botte</t>
  </si>
  <si>
    <t xml:space="preserve">    ↳ Baguette tradition crue précuite</t>
  </si>
  <si>
    <t xml:space="preserve">    ↳ Ail haché IQF</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</si>
  <si>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</si>
  <si>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</si>
  <si>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</si>
  <si>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</si>
  <si>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</si>
  <si>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rouge de cuisson (table)</t>
  </si>
  <si>
    <t xml:space="preserve">    ↳ Fond Brun de Veau Lié</t>
  </si>
  <si>
    <t>Sauces brunes et dérivées</t>
  </si>
  <si>
    <t xml:space="preserve">        ↳ Fond brun de veau reconstitue (collectivite)</t>
  </si>
  <si>
    <t xml:space="preserve">            ↳ EAU</t>
  </si>
  <si>
    <t xml:space="preserve">            ↳ Fonds Brun Lié (Knorr Professional)</t>
  </si>
  <si>
    <t xml:space="preserve">        ↳ Fécule de pomme de terre</t>
  </si>
  <si>
    <t xml:space="preserve">        ↳ Beurre de cuisine bloc 10 kg</t>
  </si>
  <si>
    <t xml:space="preserve">    ↳ Concentré de tomate double</t>
  </si>
  <si>
    <t xml:space="preserve">    ↳ Roux Blanc</t>
  </si>
  <si>
    <t>Roux et liaisons de base</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</si>
  <si>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</si>
  <si>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</si>
  <si>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</si>
  <si>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</si>
  <si>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</si>
  <si>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</si>
  <si>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</si>
  <si>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</si>
  <si>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</si>
  <si>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</si>
  <si>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Fond Brun de Veau Lié</t>
  </si>
  <si>
    <t>METTRE EN PLACE</t>
  </si>
  <si>
    <t>Mettre en place — Peser, mesurer et contrôler les denrées. Reconstituer le fond brun de veau selon le mode d'emploi.</t>
  </si>
  <si>
    <t>SUER</t>
  </si>
  <si>
    <t>LIER</t>
  </si>
  <si>
    <t>VÉRIFIER</t>
  </si>
  <si>
    <t>PASSER</t>
  </si>
  <si>
    <t>Passer le fond brun de veau lié au chinois étamine. Tamponner, filmer et réserver au bain-marie, ou refroidir rapidement et réserver 24h au maximum.</t>
  </si>
  <si>
    <t>+63°C ou +3°C max</t>
  </si>
  <si>
    <t>1440 min (repos)</t>
  </si>
  <si>
    <t>Fond brun de veau reconstitue (collectivite)</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</si>
  <si>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</si>
  <si>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</si>
  <si>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</si>
  <si>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</si>
  <si>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</si>
  <si>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</si>
  <si>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</si>
  <si>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MATELOTE DE SAUMONETTES</t>
  </si>
  <si>
    <t>MATELOTE DE SAUMONETTES  GRO_CDC_079</t>
  </si>
  <si>
    <t>1.</t>
  </si>
  <si>
    <t>2.</t>
  </si>
  <si>
    <t xml:space="preserve">    PERSIL PLAT (KG) (conv.)</t>
  </si>
  <si>
    <t>3.</t>
  </si>
  <si>
    <t xml:space="preserve">    Roux Blanc</t>
  </si>
  <si>
    <t>4.</t>
  </si>
  <si>
    <t xml:space="preserve">    Fumet de poisson reconstitue (collectivite)</t>
  </si>
  <si>
    <t xml:space="preserve">    Fond Brun de Veau Lié</t>
  </si>
  <si>
    <t>5.</t>
  </si>
  <si>
    <t>6.</t>
  </si>
  <si>
    <t>7.</t>
  </si>
  <si>
    <t>8.</t>
  </si>
  <si>
    <t>↳ Fumet de poisson reconstitue (collectivite)  GRO-FUMET-POISS</t>
  </si>
  <si>
    <t xml:space="preserve">    EAU</t>
  </si>
  <si>
    <t>↳ Fond Brun de Veau Lié  00SAU_REC008</t>
  </si>
  <si>
    <t xml:space="preserve">    Fond brun de veau reconstitue (collectivite)</t>
  </si>
  <si>
    <t xml:space="preserve">    Beurre de cuisine bloc 10 kg</t>
  </si>
  <si>
    <t>↳ Fond brun de veau reconstitue (collectivite)  GRO-FOND-VEAU</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</si>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</sst>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225.58215</v>
      </c>
    </row>
    <row r="12">
      <c r="A12" t="s" s="3">
        <v>16</v>
      </c>
      <c r="B12" s="4">
        <v>2.2558215</v>
      </c>
    </row>
    <row r="13">
      <c r="A13"/>
      <c r="B13"/>
    </row>
    <row r="14">
      <c r="A14" t="s" s="5">
        <v>17</v>
      </c>
      <c r="B14" t="s" s="5">
        <v>14</v>
      </c>
    </row>
    <row r="15">
      <c r="A15" t="s" s="5">
        <v>18</v>
      </c>
      <c r="B15" s="6">
        <v>225.58215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E7*2.6</f>
        <v>13</v>
      </c>
    </row>
    <row r="8">
      <c r="A8" t="s">
        <v>35</v>
      </c>
      <c r="B8" t="s">
        <v>36</v>
      </c>
      <c r="C8" t="s">
        <v>37</v>
      </c>
      <c r="D8" s="9">
        <v>0.4</v>
      </c>
      <c r="E8" s="11">
        <f>D8*$B$2</f>
        <v>0.4</v>
      </c>
      <c r="F8" t="s">
        <v>38</v>
      </c>
      <c r="G8" s="4">
        <f>E8*2.8</f>
        <v>1.12</v>
      </c>
    </row>
    <row r="9">
      <c r="A9" t="s">
        <v>39</v>
      </c>
      <c r="B9" t="s">
        <v>40</v>
      </c>
      <c r="C9" t="s">
        <v>41</v>
      </c>
      <c r="D9" s="9">
        <v>6.9</v>
      </c>
      <c r="E9" s="11">
        <f>D9*$B$2</f>
        <v>6.9</v>
      </c>
      <c r="F9" t="s">
        <v>38</v>
      </c>
      <c r="G9" s="4">
        <f>E9*3.2</f>
        <v>22.08</v>
      </c>
    </row>
    <row r="10">
      <c r="A10" t="s" s="12">
        <v>42</v>
      </c>
      <c r="B10" t="s">
        <v>43</v>
      </c>
      <c r="C10" t="s">
        <v>44</v>
      </c>
      <c r="D10" s="9">
        <v>21.55</v>
      </c>
      <c r="E10" s="11">
        <f>D10*$B$2</f>
        <v>21.55</v>
      </c>
      <c r="F10" t="s">
        <v>34</v>
      </c>
      <c r="G10" s="4">
        <f>E10*0.003</f>
        <v>0.06465</v>
      </c>
    </row>
    <row r="11">
      <c r="A11" t="s" s="12">
        <v>45</v>
      </c>
      <c r="B11" t="s">
        <v>46</v>
      </c>
      <c r="C11" t="s">
        <v>47</v>
      </c>
      <c r="D11" s="9">
        <v>0.35</v>
      </c>
      <c r="E11" s="11">
        <f>D11*$B$2</f>
        <v>0.35</v>
      </c>
      <c r="F11" t="s">
        <v>24</v>
      </c>
      <c r="G11" s="4">
        <f>E11*0</f>
        <v>0</v>
      </c>
    </row>
    <row r="12">
      <c r="A12" t="s">
        <v>48</v>
      </c>
      <c r="B12" t="s">
        <v>49</v>
      </c>
      <c r="C12" t="s">
        <v>50</v>
      </c>
      <c r="D12" s="9">
        <v>0.12</v>
      </c>
      <c r="E12" s="11">
        <f>D12*$B$2</f>
        <v>0.12</v>
      </c>
      <c r="F12" t="s">
        <v>38</v>
      </c>
      <c r="G12" s="4">
        <f>E12*1.5</f>
        <v>0.18</v>
      </c>
    </row>
    <row r="13">
      <c r="A13" t="s">
        <v>51</v>
      </c>
      <c r="B13" t="s">
        <v>52</v>
      </c>
      <c r="C13" t="s">
        <v>53</v>
      </c>
      <c r="D13" s="9">
        <v>0.3</v>
      </c>
      <c r="E13" s="11">
        <f>D13*$B$2</f>
        <v>0.3</v>
      </c>
      <c r="F13" t="s">
        <v>38</v>
      </c>
      <c r="G13" s="4">
        <f>E13*0</f>
        <v>0</v>
      </c>
    </row>
    <row r="14">
      <c r="A14" t="s">
        <v>54</v>
      </c>
      <c r="B14" t="s">
        <v>55</v>
      </c>
      <c r="C14" t="s">
        <v>53</v>
      </c>
      <c r="D14" s="9">
        <v>0.15</v>
      </c>
      <c r="E14" s="11">
        <f>D14*$B$2</f>
        <v>0.15</v>
      </c>
      <c r="F14" t="s">
        <v>38</v>
      </c>
      <c r="G14" s="4">
        <f>E14*0</f>
        <v>0</v>
      </c>
    </row>
    <row r="15">
      <c r="A15" t="s">
        <v>56</v>
      </c>
      <c r="B15" t="s">
        <v>57</v>
      </c>
      <c r="C15" t="s">
        <v>58</v>
      </c>
      <c r="D15" s="9">
        <v>0.47</v>
      </c>
      <c r="E15" s="11">
        <f>D15*$B$2</f>
        <v>0.47</v>
      </c>
      <c r="F15" t="s">
        <v>38</v>
      </c>
      <c r="G15" s="4">
        <f>E15*4.9</f>
        <v>2.303</v>
      </c>
    </row>
    <row r="16">
      <c r="A16" t="s">
        <v>59</v>
      </c>
      <c r="B16" t="s">
        <v>60</v>
      </c>
      <c r="C16" t="s">
        <v>58</v>
      </c>
      <c r="D16" s="9">
        <v>0.2</v>
      </c>
      <c r="E16" s="11">
        <f>D16*$B$2</f>
        <v>0.2</v>
      </c>
      <c r="F16" t="s">
        <v>38</v>
      </c>
      <c r="G16" s="4">
        <f>E16*5.2</f>
        <v>1.04</v>
      </c>
    </row>
    <row r="17">
      <c r="A17" t="s">
        <v>61</v>
      </c>
      <c r="B17" t="s">
        <v>62</v>
      </c>
      <c r="C17" t="s">
        <v>63</v>
      </c>
      <c r="D17" s="9">
        <v>3.5</v>
      </c>
      <c r="E17" s="11">
        <f>D17*$B$2</f>
        <v>3.5</v>
      </c>
      <c r="F17" t="s">
        <v>64</v>
      </c>
      <c r="G17" s="4">
        <f>E17*4.5</f>
        <v>15.75</v>
      </c>
    </row>
    <row r="18">
      <c r="A18" t="s">
        <v>65</v>
      </c>
      <c r="B18" t="s">
        <v>66</v>
      </c>
      <c r="C18" t="s">
        <v>67</v>
      </c>
      <c r="D18" s="9">
        <v>3</v>
      </c>
      <c r="E18" s="11">
        <f>D18*$B$2</f>
        <v>3</v>
      </c>
      <c r="F18" t="s">
        <v>24</v>
      </c>
      <c r="G18" s="4">
        <f>E18*0.45</f>
        <v>1.35</v>
      </c>
    </row>
    <row r="19">
      <c r="A19" t="s">
        <v>68</v>
      </c>
      <c r="B19" t="s">
        <v>69</v>
      </c>
      <c r="C19" t="s">
        <v>70</v>
      </c>
      <c r="D19" s="9">
        <v>0.075</v>
      </c>
      <c r="E19" s="11">
        <f>D19*$B$2</f>
        <v>0.075</v>
      </c>
      <c r="F19" t="s">
        <v>38</v>
      </c>
      <c r="G19" s="4">
        <f>E19*9.26</f>
        <v>0.6945</v>
      </c>
    </row>
    <row r="20">
      <c r="A20" t="s">
        <v>71</v>
      </c>
      <c r="B20" t="s">
        <v>72</v>
      </c>
      <c r="C20" t="s">
        <v>73</v>
      </c>
      <c r="D20" s="9">
        <v>16</v>
      </c>
      <c r="E20" s="11">
        <f>D20*$B$2</f>
        <v>16</v>
      </c>
      <c r="F20" t="s">
        <v>38</v>
      </c>
      <c r="G20" s="4">
        <f>E20*10.5</f>
        <v>168</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16</v>
      </c>
      <c r="E3" t="s">
        <v>38</v>
      </c>
      <c r="F3" t="s">
        <v>73</v>
      </c>
    </row>
    <row r="4">
      <c r="A4">
        <v>1</v>
      </c>
      <c r="B4" t="s">
        <v>83</v>
      </c>
      <c r="C4" t="s">
        <v>82</v>
      </c>
      <c r="D4" s="11">
        <v>6.9</v>
      </c>
      <c r="E4" t="s">
        <v>38</v>
      </c>
      <c r="F4" t="s">
        <v>41</v>
      </c>
    </row>
    <row r="5">
      <c r="A5">
        <v>1</v>
      </c>
      <c r="B5" t="s">
        <v>84</v>
      </c>
      <c r="C5" t="s">
        <v>79</v>
      </c>
      <c r="D5" s="11">
        <v>0.35</v>
      </c>
      <c r="E5" t="s">
        <v>38</v>
      </c>
      <c r="F5" t="s">
        <v>85</v>
      </c>
    </row>
    <row r="6">
      <c r="A6">
        <v>2</v>
      </c>
      <c r="B6" t="s">
        <v>86</v>
      </c>
      <c r="C6" t="s">
        <v>82</v>
      </c>
      <c r="D6" s="11">
        <v>3.5</v>
      </c>
      <c r="E6" t="s">
        <v>64</v>
      </c>
      <c r="F6" t="s">
        <v>63</v>
      </c>
    </row>
    <row r="7">
      <c r="A7">
        <v>1</v>
      </c>
      <c r="B7" t="s">
        <v>87</v>
      </c>
      <c r="C7" t="s">
        <v>82</v>
      </c>
      <c r="D7" s="11">
        <v>3</v>
      </c>
      <c r="E7" t="s">
        <v>24</v>
      </c>
      <c r="F7" t="s">
        <v>67</v>
      </c>
    </row>
    <row r="8">
      <c r="A8">
        <v>1</v>
      </c>
      <c r="B8" t="s">
        <v>88</v>
      </c>
      <c r="C8" t="s">
        <v>82</v>
      </c>
      <c r="D8" s="11">
        <v>0.075</v>
      </c>
      <c r="E8" t="s">
        <v>38</v>
      </c>
      <c r="F8" t="s">
        <v>70</v>
      </c>
    </row>
    <row r="9">
      <c r="A9">
        <v>1</v>
      </c>
      <c r="B9" t="s">
        <v>89</v>
      </c>
      <c r="C9" t="s">
        <v>82</v>
      </c>
      <c r="D9" s="11">
        <v>0.2</v>
      </c>
      <c r="E9" t="s">
        <v>38</v>
      </c>
      <c r="F9" t="s">
        <v>58</v>
      </c>
    </row>
    <row r="10">
      <c r="A10">
        <v>1</v>
      </c>
      <c r="B10" t="s">
        <v>90</v>
      </c>
      <c r="C10" t="s">
        <v>79</v>
      </c>
      <c r="D10" s="11">
        <v>10</v>
      </c>
      <c r="E10" t="s">
        <v>34</v>
      </c>
      <c r="F10" t="s">
        <v>91</v>
      </c>
    </row>
    <row r="11">
      <c r="A11">
        <v>2</v>
      </c>
      <c r="B11" t="s">
        <v>92</v>
      </c>
      <c r="C11" t="s">
        <v>82</v>
      </c>
      <c r="D11" s="11">
        <v>9.85</v>
      </c>
      <c r="E11" t="s">
        <v>34</v>
      </c>
      <c r="F11" t="s">
        <v>44</v>
      </c>
    </row>
    <row r="12">
      <c r="A12">
        <v>2</v>
      </c>
      <c r="B12" t="s">
        <v>93</v>
      </c>
      <c r="C12" t="s">
        <v>82</v>
      </c>
      <c r="D12" s="11">
        <v>0.15</v>
      </c>
      <c r="E12" t="s">
        <v>38</v>
      </c>
      <c r="F12" t="s">
        <v>53</v>
      </c>
    </row>
    <row r="13">
      <c r="A13">
        <v>1</v>
      </c>
      <c r="B13" t="s">
        <v>94</v>
      </c>
      <c r="C13" t="s">
        <v>82</v>
      </c>
      <c r="D13" s="11">
        <v>5</v>
      </c>
      <c r="E13" t="s">
        <v>34</v>
      </c>
      <c r="F13" t="s">
        <v>33</v>
      </c>
    </row>
    <row r="14">
      <c r="A14">
        <v>1</v>
      </c>
      <c r="B14" t="s">
        <v>95</v>
      </c>
      <c r="C14" t="s">
        <v>79</v>
      </c>
      <c r="D14" s="11">
        <v>6</v>
      </c>
      <c r="E14" t="s">
        <v>34</v>
      </c>
      <c r="F14" t="s">
        <v>96</v>
      </c>
    </row>
    <row r="15">
      <c r="A15">
        <v>2</v>
      </c>
      <c r="B15" t="s">
        <v>97</v>
      </c>
      <c r="C15" t="s">
        <v>79</v>
      </c>
      <c r="D15" s="11">
        <v>12</v>
      </c>
      <c r="E15" t="s">
        <v>34</v>
      </c>
      <c r="F15" t="s">
        <v>91</v>
      </c>
    </row>
    <row r="16">
      <c r="A16">
        <v>3</v>
      </c>
      <c r="B16" t="s">
        <v>98</v>
      </c>
      <c r="C16" t="s">
        <v>82</v>
      </c>
      <c r="D16" s="11">
        <v>11.7</v>
      </c>
      <c r="E16" t="s">
        <v>34</v>
      </c>
      <c r="F16" t="s">
        <v>44</v>
      </c>
    </row>
    <row r="17">
      <c r="A17">
        <v>3</v>
      </c>
      <c r="B17" t="s">
        <v>99</v>
      </c>
      <c r="C17" t="s">
        <v>82</v>
      </c>
      <c r="D17" s="11">
        <v>0.3</v>
      </c>
      <c r="E17" t="s">
        <v>38</v>
      </c>
      <c r="F17" t="s">
        <v>53</v>
      </c>
    </row>
    <row r="18">
      <c r="A18">
        <v>2</v>
      </c>
      <c r="B18" t="s">
        <v>100</v>
      </c>
      <c r="C18" t="s">
        <v>82</v>
      </c>
      <c r="D18" s="11">
        <v>0.12</v>
      </c>
      <c r="E18" t="s">
        <v>38</v>
      </c>
      <c r="F18" t="s">
        <v>50</v>
      </c>
    </row>
    <row r="19">
      <c r="A19">
        <v>2</v>
      </c>
      <c r="B19" t="s">
        <v>101</v>
      </c>
      <c r="C19" t="s">
        <v>82</v>
      </c>
      <c r="D19" s="11">
        <v>0.12</v>
      </c>
      <c r="E19" t="s">
        <v>38</v>
      </c>
      <c r="F19" t="s">
        <v>58</v>
      </c>
    </row>
    <row r="20">
      <c r="A20">
        <v>1</v>
      </c>
      <c r="B20" t="s">
        <v>102</v>
      </c>
      <c r="C20" t="s">
        <v>82</v>
      </c>
      <c r="D20" s="11">
        <v>0.4</v>
      </c>
      <c r="E20" t="s">
        <v>38</v>
      </c>
      <c r="F20" t="s">
        <v>37</v>
      </c>
    </row>
    <row r="21">
      <c r="A21">
        <v>1</v>
      </c>
      <c r="B21" t="s">
        <v>103</v>
      </c>
      <c r="C21" t="s">
        <v>79</v>
      </c>
      <c r="D21" s="11">
        <v>0.7</v>
      </c>
      <c r="E21" t="s">
        <v>38</v>
      </c>
      <c r="F21" t="s">
        <v>104</v>
      </c>
    </row>
    <row r="22">
      <c r="A22">
        <v>2</v>
      </c>
      <c r="B22" t="s">
        <v>101</v>
      </c>
      <c r="C22" t="s">
        <v>82</v>
      </c>
      <c r="D22" s="11">
        <v>0.35</v>
      </c>
      <c r="E22" t="s">
        <v>38</v>
      </c>
      <c r="F22" t="s">
        <v>58</v>
      </c>
    </row>
    <row r="23">
      <c r="A23">
        <v>2</v>
      </c>
      <c r="B23" t="s">
        <v>105</v>
      </c>
      <c r="C23" t="s">
        <v>82</v>
      </c>
      <c r="D23" s="11">
        <v>0.35</v>
      </c>
      <c r="E23" t="s">
        <v>38</v>
      </c>
      <c r="F23"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t>
        </is>
      </c>
      <c r="E3" t="s" s="14"/>
      <c r="F3"/>
    </row>
    <row r="4">
      <c r="A4" t="s">
        <v>2</v>
      </c>
      <c r="B4">
        <v>3</v>
      </c>
      <c r="C4"/>
      <c r="D4" t="inlineStr" s="14">
        <is>
          <t>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t>
        </is>
      </c>
      <c r="E5" t="s" s="14"/>
      <c r="F5"/>
    </row>
    <row r="6">
      <c r="A6" t="s">
        <v>2</v>
      </c>
      <c r="B6">
        <v>5</v>
      </c>
      <c r="C6"/>
      <c r="D6" t="inlineStr" s="14">
        <is>
          <t>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t>
        </is>
      </c>
      <c r="E6" t="s" s="14"/>
      <c r="F6"/>
    </row>
    <row r="7">
      <c r="A7" t="s">
        <v>2</v>
      </c>
      <c r="B7">
        <v>6</v>
      </c>
      <c r="C7"/>
      <c r="D7" t="inlineStr" s="14">
        <is>
          <t>Faire les toasts — Pendant la cuisson de la matelote, trancher le pain. Ranger les tranches de pain sur des plaques. Toaster au four à +175°C. À la sortie du four, au pinceau, enduire de beurre aillé.</t>
        </is>
      </c>
      <c r="E7" t="s" s="14"/>
      <c r="F7"/>
    </row>
    <row r="8">
      <c r="A8" t="s">
        <v>2</v>
      </c>
      <c r="B8">
        <v>7</v>
      </c>
      <c r="C8"/>
      <c r="D8" t="inlineStr" s="14">
        <is>
          <t>Dresser et servir — Dresser une portion de poisson sur l'assiette, garnir de champignons émincés et napper de sauce. Saupoudrer de persil haché et décorer d'un toast aillé.</t>
        </is>
      </c>
      <c r="E8" t="s" s="14"/>
      <c r="F8"/>
    </row>
    <row r="9">
      <c r="A9" t="s">
        <v>2</v>
      </c>
      <c r="B9">
        <v>8</v>
      </c>
      <c r="C9"/>
      <c r="D9" t="inlineStr" s="14">
        <is>
          <t>Suggestions — On peut ajouter 1 litre de crème fraîche à la sauce ou 1kg de purée de carotte. Mixer. Pour une matelote bourguignonne, ajouter 2,5kg de petits lardons de poitrine fraîche « blanchis » au four vapeur et 3kg d'oignons grelots braisés à brun.</t>
        </is>
      </c>
      <c r="E9" t="s" s="14"/>
      <c r="F9"/>
    </row>
    <row r="10">
      <c r="A10" t="s">
        <v>112</v>
      </c>
      <c r="B10">
        <v>1</v>
      </c>
      <c r="C10" t="s">
        <v>113</v>
      </c>
      <c r="D10" t="s" s="14">
        <v>114</v>
      </c>
      <c r="E10" t="s" s="14"/>
      <c r="F10"/>
    </row>
    <row r="11">
      <c r="A11" t="s">
        <v>115</v>
      </c>
      <c r="B11">
        <v>1</v>
      </c>
      <c r="C11" t="s">
        <v>116</v>
      </c>
      <c r="D11" t="s" s="14">
        <v>117</v>
      </c>
      <c r="E11" t="s" s="14"/>
      <c r="F11"/>
    </row>
    <row r="12">
      <c r="A12" t="s">
        <v>115</v>
      </c>
      <c r="B12">
        <v>2</v>
      </c>
      <c r="C12" t="s">
        <v>118</v>
      </c>
      <c r="D12" t="inlineStr" s="14">
        <is>
          <t>Faire suer au beurre une fine Mirepoix (facultatif). Ajouter le fond brun de veau, le porter à ébullition, puis le réduire en le dépouillant et en l'écumant fréquemment.</t>
        </is>
      </c>
      <c r="E12" t="s" s="14"/>
      <c r="F12"/>
    </row>
    <row r="13">
      <c r="A13" t="s">
        <v>115</v>
      </c>
      <c r="B13">
        <v>3</v>
      </c>
      <c r="C13" t="s">
        <v>119</v>
      </c>
      <c r="D13" t="inlineStr" s="14">
        <is>
          <t>Lier le fond — Délayer la fécule dans un peu de liquide froid (vin blanc, madère ou porto selon l'utilisation). Verser progressivement en vannant lorsque le fond a atteint le degré de concentration souhaité.</t>
        </is>
      </c>
      <c r="E13" t="s" s="14"/>
      <c r="F13"/>
    </row>
    <row r="14">
      <c r="A14" t="s">
        <v>115</v>
      </c>
      <c r="B14">
        <v>4</v>
      </c>
      <c r="C14" t="s">
        <v>120</v>
      </c>
      <c r="D14" t="inlineStr" s="14">
        <is>
          <t>Contrôler la consistance à l'aide d'une cuillère à potage. Si nécessaire, ajouter un peu de liaison. L'épaississement maximum de la fécule n'est obtenu qu'après la reprise de l'ébullition.</t>
        </is>
      </c>
      <c r="E14" t="s" s="14"/>
      <c r="F14"/>
    </row>
    <row r="15">
      <c r="A15" t="s">
        <v>115</v>
      </c>
      <c r="B15">
        <v>5</v>
      </c>
      <c r="C15" t="s">
        <v>121</v>
      </c>
      <c r="D15" t="s" s="14">
        <v>122</v>
      </c>
      <c r="E15" t="s" s="14">
        <v>123</v>
      </c>
      <c r="F15" t="s">
        <v>124</v>
      </c>
    </row>
    <row r="16">
      <c r="A16" t="s">
        <v>125</v>
      </c>
      <c r="B16">
        <v>1</v>
      </c>
      <c r="C16" t="s">
        <v>113</v>
      </c>
      <c r="D16" t="s" s="14">
        <v>114</v>
      </c>
      <c r="E16" t="s" s="14"/>
      <c r="F16"/>
    </row>
    <row r="17">
      <c r="A17" t="s">
        <v>126</v>
      </c>
      <c r="B17">
        <v>1</v>
      </c>
      <c r="C17" t="s">
        <v>116</v>
      </c>
      <c r="D17" t="s" s="14">
        <v>127</v>
      </c>
      <c r="E17" t="s" s="14"/>
      <c r="F17"/>
    </row>
    <row r="18">
      <c r="A18" t="s">
        <v>126</v>
      </c>
      <c r="B18">
        <v>2</v>
      </c>
      <c r="C18" t="s">
        <v>128</v>
      </c>
      <c r="D18"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8" t="s" s="14"/>
      <c r="F18"/>
    </row>
    <row r="19">
      <c r="A19" t="s">
        <v>126</v>
      </c>
      <c r="B19">
        <v>3</v>
      </c>
      <c r="C19" t="s">
        <v>129</v>
      </c>
      <c r="D19" t="inlineStr" s="14">
        <is>
          <t>Cuire le roux blanc — Cuire très doucement à feu réduit sans arrêter de mélanger. Arrêter la cuisson lorsqu'il blanchit et devient mousseux — on dit alors qu'il « fleurit ».</t>
        </is>
      </c>
      <c r="E19" t="s" s="14">
        <v>130</v>
      </c>
      <c r="F19"/>
    </row>
    <row r="20">
      <c r="A20" t="s">
        <v>126</v>
      </c>
      <c r="B20">
        <v>4</v>
      </c>
      <c r="C20" t="s">
        <v>131</v>
      </c>
      <c r="D20" t="s" s="14">
        <v>132</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9"/>
  <cols>
    <col min="1" max="1" width="22" customWidth="1"/>
    <col min="2" max="2" width="52" customWidth="1"/>
    <col min="3" max="3" width="14" customWidth="1"/>
    <col min="4" max="4" width="10" customWidth="1"/>
  </cols>
  <sheetData>
    <row r="1" customHeight="1" ht="24">
      <c r="A1" t="s" s="7">
        <v>133</v>
      </c>
      <c r="B1"/>
      <c r="C1"/>
      <c r="D1"/>
    </row>
    <row r="2">
      <c r="A2" t="str" s="15">
        <f>"GRO_CDC_079 · GRO.POISSONS · référence : "&amp;Besoins!B3&amp;" "&amp;Besoins!C3&amp;" · multiplicateur réglable sur la feuille ""Besoins"""</f>
        <v>GRO_CDC_079 · GRO.POISSONS · référence : 100 pc · multiplicateur réglable sur la feuille </v>
      </c>
      <c r="B2"/>
      <c r="C2"/>
      <c r="D2"/>
    </row>
    <row r="3">
      <c r="A3"/>
      <c r="B3"/>
      <c r="C3"/>
      <c r="D3"/>
    </row>
    <row r="4">
      <c r="A4" t="s" s="16">
        <v>134</v>
      </c>
      <c r="B4"/>
      <c r="C4"/>
      <c r="D4"/>
    </row>
    <row r="5">
      <c r="A5" t="s" s="17">
        <v>135</v>
      </c>
      <c r="B5" t="str" s="14">
        <f>Procedure!D2</f>
        <v>Mise en place du poste de travail — Vérifier les DLC, peser les denrées, sélectionner le matériel nécessaire. Désinfecter le matériel et le poste de travail suivant les protocoles.</v>
      </c>
      <c r="C5"/>
      <c r="D5"/>
    </row>
    <row r="6">
      <c r="A6" t="s" s="17">
        <v>136</v>
      </c>
      <c r="B6" t="str" s="14">
        <f>Procedure!D3</f>
        <v>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v>
      </c>
      <c r="C6"/>
      <c r="D6"/>
    </row>
    <row r="7">
      <c r="A7"/>
      <c r="B7" t="str">
        <f>Besoins!B20</f>
        <v>Saumonette pelée VDK</v>
      </c>
      <c r="C7" s="11">
        <f>Besoins!E20</f>
        <v>16</v>
      </c>
      <c r="D7" t="str">
        <f>Besoins!F20</f>
        <v>kg</v>
      </c>
    </row>
    <row r="8">
      <c r="A8"/>
      <c r="B8" t="str">
        <f>Besoins!B9</f>
        <v>Champignons de Paris tranchés boîte</v>
      </c>
      <c r="C8" s="11">
        <f>Besoins!E9</f>
        <v>6.9</v>
      </c>
      <c r="D8" t="str">
        <f>Besoins!F9</f>
        <v>kg</v>
      </c>
    </row>
    <row r="9">
      <c r="A9"/>
      <c r="B9" t="s">
        <v>137</v>
      </c>
      <c r="C9" s="11">
        <f>'Besoins'!$B$2*0.35</f>
        <v>0.35</v>
      </c>
      <c r="D9" t="s">
        <v>38</v>
      </c>
    </row>
    <row r="10">
      <c r="A10"/>
      <c r="B10" t="str">
        <f>Besoins!B19</f>
        <v>Ail haché IQF</v>
      </c>
      <c r="C10" s="11">
        <f>Besoins!E19</f>
        <v>0.075</v>
      </c>
      <c r="D10" t="str">
        <f>Besoins!F19</f>
        <v>kg</v>
      </c>
    </row>
    <row r="11">
      <c r="A11"/>
      <c r="B11" t="str">
        <f>Besoins!B16</f>
        <v>Beurre doux 82% MG plaquette</v>
      </c>
      <c r="C11" s="11">
        <f>Besoins!E16</f>
        <v>0.2</v>
      </c>
      <c r="D11" t="str">
        <f>Besoins!F16</f>
        <v>kg</v>
      </c>
    </row>
    <row r="12">
      <c r="A12" t="s" s="17">
        <v>138</v>
      </c>
      <c r="B12" t="str" s="14">
        <f>Procedure!D4</f>
        <v>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v>
      </c>
      <c r="C12"/>
      <c r="D12"/>
    </row>
    <row r="13">
      <c r="A13"/>
      <c r="B13" t="s">
        <v>139</v>
      </c>
      <c r="C13" s="11">
        <f>'Besoins'!$B$2*0.7</f>
        <v>0.7</v>
      </c>
      <c r="D13" t="s">
        <v>38</v>
      </c>
    </row>
    <row r="14">
      <c r="A14" t="s" s="17">
        <v>140</v>
      </c>
      <c r="B14" t="str" s="14">
        <f>Procedure!D5</f>
        <v>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v>
      </c>
      <c r="C14"/>
      <c r="D14"/>
    </row>
    <row r="15">
      <c r="A15"/>
      <c r="B15" t="s">
        <v>141</v>
      </c>
      <c r="C15" s="11">
        <f>'Besoins'!$B$2*10</f>
        <v>10</v>
      </c>
      <c r="D15" t="s">
        <v>34</v>
      </c>
    </row>
    <row r="16">
      <c r="A16"/>
      <c r="B16" t="str">
        <f>Besoins!B7</f>
        <v>Vin rouge de cuisson (table)</v>
      </c>
      <c r="C16" s="11">
        <f>Besoins!E7</f>
        <v>5</v>
      </c>
      <c r="D16" t="str">
        <f>Besoins!F7</f>
        <v>lt</v>
      </c>
    </row>
    <row r="17">
      <c r="A17"/>
      <c r="B17" t="s">
        <v>142</v>
      </c>
      <c r="C17" s="11">
        <f>'Besoins'!$B$2*6</f>
        <v>6</v>
      </c>
      <c r="D17" t="s">
        <v>34</v>
      </c>
    </row>
    <row r="18">
      <c r="A18"/>
      <c r="B18" t="str">
        <f>Besoins!B8</f>
        <v>Concentré de tomate double</v>
      </c>
      <c r="C18" s="11">
        <f>Besoins!E8</f>
        <v>0.4</v>
      </c>
      <c r="D18" t="str">
        <f>Besoins!F8</f>
        <v>kg</v>
      </c>
    </row>
    <row r="19">
      <c r="A19" t="s" s="17">
        <v>143</v>
      </c>
      <c r="B19" t="str" s="14">
        <f>Procedure!D6</f>
        <v>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v>
      </c>
      <c r="C19"/>
      <c r="D19"/>
    </row>
    <row r="20">
      <c r="A20"/>
      <c r="B20" t="str">
        <f>Besoins!B9</f>
        <v>Champignons de Paris tranchés boîte</v>
      </c>
      <c r="C20" s="11">
        <f>Besoins!E9</f>
        <v>6.9</v>
      </c>
      <c r="D20" t="str">
        <f>Besoins!F9</f>
        <v>kg</v>
      </c>
    </row>
    <row r="21">
      <c r="A21" t="s" s="17">
        <v>144</v>
      </c>
      <c r="B21" t="str" s="14">
        <f>Procedure!D7</f>
        <v>Faire les toasts — Pendant la cuisson de la matelote, trancher le pain. Ranger les tranches de pain sur des plaques. Toaster au four à +175°C. À la sortie du four, au pinceau, enduire de beurre aillé.</v>
      </c>
      <c r="C21"/>
      <c r="D21"/>
    </row>
    <row r="22">
      <c r="A22"/>
      <c r="B22" t="str">
        <f>Besoins!B18</f>
        <v>Baguette tradition crue précuite</v>
      </c>
      <c r="C22" s="11">
        <f>Besoins!E18</f>
        <v>3</v>
      </c>
      <c r="D22" t="str">
        <f>Besoins!F18</f>
        <v>pc</v>
      </c>
    </row>
    <row r="23">
      <c r="A23" t="s" s="17">
        <v>145</v>
      </c>
      <c r="B23" t="str" s="14">
        <f>Procedure!D8</f>
        <v>Dresser et servir — Dresser une portion de poisson sur l'assiette, garnir de champignons émincés et napper de sauce. Saupoudrer de persil haché et décorer d'un toast aillé.</v>
      </c>
      <c r="C23"/>
      <c r="D23"/>
    </row>
    <row r="24">
      <c r="A24"/>
      <c r="B24" t="s">
        <v>137</v>
      </c>
      <c r="C24" s="11">
        <f>'Besoins'!$B$2*0.35</f>
        <v>0.35</v>
      </c>
      <c r="D24" t="s">
        <v>38</v>
      </c>
    </row>
    <row r="25">
      <c r="A25" t="s" s="17">
        <v>146</v>
      </c>
      <c r="B25" t="str" s="14">
        <f>Procedure!D9</f>
        <v>Suggestions — On peut ajouter 1 litre de crème fraîche à la sauce ou 1kg de purée de carotte. Mixer. Pour une matelote bourguignonne, ajouter 2,5kg de petits lardons de poitrine fraîche « blanchis » au four vapeur et 3kg d'oignons grelots braisés à brun.</v>
      </c>
      <c r="C25"/>
      <c r="D25"/>
    </row>
    <row r="26">
      <c r="A26"/>
      <c r="B26"/>
      <c r="C26"/>
      <c r="D26"/>
    </row>
    <row r="27">
      <c r="A27" t="s" s="16">
        <v>147</v>
      </c>
      <c r="B27"/>
      <c r="C27"/>
      <c r="D27"/>
    </row>
    <row r="28">
      <c r="A28" t="s" s="17">
        <v>135</v>
      </c>
      <c r="B28" t="str" s="14">
        <f>"[DISSOUDRE] "&amp;Procedure!D10</f>
        <v>[DISSOUDRE] Délayer la poudre dans l'eau froide en fouettant, puis porter à ébullition en remuant régulièrement.</v>
      </c>
      <c r="C28"/>
      <c r="D28"/>
    </row>
    <row r="29">
      <c r="A29"/>
      <c r="B29" t="s">
        <v>148</v>
      </c>
      <c r="C29" s="11">
        <f>'Besoins'!$B$2*9.85</f>
        <v>9.85</v>
      </c>
      <c r="D29" t="s">
        <v>34</v>
      </c>
    </row>
    <row r="30">
      <c r="A30"/>
      <c r="B30" t="str">
        <f>Besoins!B14</f>
        <v>Fumet de Poisson déshydraté (Knorr Professional)</v>
      </c>
      <c r="C30" s="11">
        <f>Besoins!E14</f>
        <v>0.15</v>
      </c>
      <c r="D30" t="str">
        <f>Besoins!F14</f>
        <v>kg</v>
      </c>
    </row>
    <row r="31">
      <c r="A31"/>
      <c r="B31"/>
      <c r="C31"/>
      <c r="D31"/>
    </row>
    <row r="32">
      <c r="A32" t="s" s="16">
        <v>149</v>
      </c>
      <c r="B32"/>
      <c r="C32"/>
      <c r="D32"/>
    </row>
    <row r="33">
      <c r="A33" t="s" s="17">
        <v>135</v>
      </c>
      <c r="B33" t="str" s="14">
        <f>"[METTRE EN PLACE] "&amp;Procedure!D11</f>
        <v>[METTRE EN PLACE] Mettre en place — Peser, mesurer et contrôler les denrées. Reconstituer le fond brun de veau selon le mode d'emploi.</v>
      </c>
      <c r="C33"/>
      <c r="D33"/>
    </row>
    <row r="34">
      <c r="A34"/>
      <c r="B34" t="s">
        <v>150</v>
      </c>
      <c r="C34" s="11">
        <f>'Besoins'!$B$2*12</f>
        <v>12</v>
      </c>
      <c r="D34" t="s">
        <v>34</v>
      </c>
    </row>
    <row r="35">
      <c r="A35" t="s" s="17">
        <v>136</v>
      </c>
      <c r="B35" t="str" s="14">
        <f>"[SUER] "&amp;Procedure!D12</f>
        <v>[SUER] Faire suer au beurre une fine Mirepoix (facultatif). Ajouter le fond brun de veau, le porter à ébullition, puis le réduire en le dépouillant et en l'écumant fréquemment.</v>
      </c>
      <c r="C35"/>
      <c r="D35"/>
    </row>
    <row r="36">
      <c r="A36"/>
      <c r="B36" t="s">
        <v>151</v>
      </c>
      <c r="C36" s="11">
        <f>'Besoins'!$B$2*0.12</f>
        <v>0.12</v>
      </c>
      <c r="D36" t="s">
        <v>38</v>
      </c>
    </row>
    <row r="37">
      <c r="A37" t="s" s="17">
        <v>138</v>
      </c>
      <c r="B37" t="str" s="14">
        <f>"[LIER] "&amp;Procedure!D13</f>
        <v>[LIER] Lier le fond — Délayer la fécule dans un peu de liquide froid (vin blanc, madère ou porto selon l'utilisation). Verser progressivement en vannant lorsque le fond a atteint le degré de concentration souhaité.</v>
      </c>
      <c r="C37"/>
      <c r="D37"/>
    </row>
    <row r="38">
      <c r="A38"/>
      <c r="B38" t="str">
        <f>Besoins!B12</f>
        <v>Fécule de pomme de terre</v>
      </c>
      <c r="C38" s="11">
        <f>Besoins!E12</f>
        <v>0.12</v>
      </c>
      <c r="D38" t="str">
        <f>Besoins!F12</f>
        <v>kg</v>
      </c>
    </row>
    <row r="39">
      <c r="A39" t="s" s="17">
        <v>140</v>
      </c>
      <c r="B39" t="str" s="14">
        <f>"[VÉRIFIER] "&amp;Procedure!D14</f>
        <v>[VÉRIFIER] Contrôler la consistance à l'aide d'une cuillère à potage. Si nécessaire, ajouter un peu de liaison. L'épaississement maximum de la fécule n'est obtenu qu'après la reprise de l'ébullition.</v>
      </c>
      <c r="C39"/>
      <c r="D39"/>
    </row>
    <row r="40">
      <c r="A40" t="s" s="17">
        <v>143</v>
      </c>
      <c r="B40" t="str" s="14">
        <f>"[PASSER] "&amp;Procedure!D15</f>
        <v>[PASSER] Passer le fond brun de veau lié au chinois étamine. Tamponner, filmer et réserver au bain-marie, ou refroidir rapidement et réserver 24h au maximum.</v>
      </c>
      <c r="C40"/>
      <c r="D40"/>
    </row>
    <row r="41">
      <c r="A41"/>
      <c r="B41" t="str" s="18">
        <f>"ℹ "&amp;Procedure!E15</f>
        <v>ℹ</v>
      </c>
      <c r="C41"/>
      <c r="D41"/>
    </row>
    <row r="42">
      <c r="A42"/>
      <c r="B42"/>
      <c r="C42"/>
      <c r="D42"/>
    </row>
    <row r="43">
      <c r="A43" t="s" s="16">
        <v>152</v>
      </c>
      <c r="B43"/>
      <c r="C43"/>
      <c r="D43"/>
    </row>
    <row r="44">
      <c r="A44" t="s" s="17">
        <v>135</v>
      </c>
      <c r="B44" t="str" s="14">
        <f>"[DISSOUDRE] "&amp;Procedure!D16</f>
        <v>[DISSOUDRE] Délayer la poudre dans l'eau froide en fouettant, puis porter à ébullition en remuant régulièrement.</v>
      </c>
      <c r="C44"/>
      <c r="D44"/>
    </row>
    <row r="45">
      <c r="A45"/>
      <c r="B45" t="s">
        <v>148</v>
      </c>
      <c r="C45" s="11">
        <f>'Besoins'!$B$2*11.7</f>
        <v>11.7</v>
      </c>
      <c r="D45" t="s">
        <v>34</v>
      </c>
    </row>
    <row r="46">
      <c r="A46"/>
      <c r="B46" t="str">
        <f>Besoins!B13</f>
        <v>Fonds Brun Lié (Knorr Professional)</v>
      </c>
      <c r="C46" s="11">
        <f>Besoins!E13</f>
        <v>0.3</v>
      </c>
      <c r="D46" t="str">
        <f>Besoins!F13</f>
        <v>kg</v>
      </c>
    </row>
    <row r="47">
      <c r="A47"/>
      <c r="B47"/>
      <c r="C47"/>
      <c r="D47"/>
    </row>
    <row r="48">
      <c r="A48" t="s" s="16">
        <v>153</v>
      </c>
      <c r="B48"/>
      <c r="C48"/>
      <c r="D48"/>
    </row>
    <row r="49">
      <c r="A49" t="s" s="17">
        <v>135</v>
      </c>
      <c r="B49" t="str" s="14">
        <f>"[METTRE EN PLACE] "&amp;Procedure!D17</f>
        <v>[METTRE EN PLACE] Mettre en place — Peser, mesurer et contrôler les denrées. Tamiser la farine. Découper le beurre en parcelles.</v>
      </c>
      <c r="C49"/>
      <c r="D49"/>
    </row>
    <row r="50">
      <c r="A50"/>
      <c r="B50" t="s">
        <v>151</v>
      </c>
      <c r="C50" s="11">
        <f>'Besoins'!$B$2*0.35</f>
        <v>0.35</v>
      </c>
      <c r="D50" t="s">
        <v>38</v>
      </c>
    </row>
    <row r="51">
      <c r="A51"/>
      <c r="B51" t="str">
        <f>Besoins!B11</f>
        <v>farine de blé tamisée type 55</v>
      </c>
      <c r="C51" s="11">
        <f>Besoins!E11</f>
        <v>0.35</v>
      </c>
      <c r="D51" t="str">
        <f>Besoins!F11</f>
        <v>kg</v>
      </c>
    </row>
    <row r="52">
      <c r="A52" t="s" s="17">
        <v>136</v>
      </c>
      <c r="B52" t="str" s="14">
        <f>"[ÉTUVER] "&amp;Procedure!D18</f>
        <v>[ÉTUVER] Réaliser le roux — Faire fondre le beurre en parcelles dans une sauteuse suffisamment grande. Ajouter la farine tamisée dès que le beurre est fondu. Mélanger à l'aide d'une spatule ou d'un fouet à sauce jusqu'à obtenir un mélange lisse et homogène.</v>
      </c>
      <c r="C52"/>
      <c r="D52"/>
    </row>
    <row r="53">
      <c r="A53"/>
      <c r="B53" t="s">
        <v>151</v>
      </c>
      <c r="C53" s="11">
        <f>'Besoins'!$B$2*0.35</f>
        <v>0.35</v>
      </c>
      <c r="D53" t="s">
        <v>38</v>
      </c>
    </row>
    <row r="54">
      <c r="A54"/>
      <c r="B54" t="str">
        <f>Besoins!B11</f>
        <v>farine de blé tamisée type 55</v>
      </c>
      <c r="C54" s="11">
        <f>Besoins!E11</f>
        <v>0.35</v>
      </c>
      <c r="D54" t="str">
        <f>Besoins!F11</f>
        <v>kg</v>
      </c>
    </row>
    <row r="55">
      <c r="A55" t="s" s="17">
        <v>138</v>
      </c>
      <c r="B55" t="str" s="14">
        <f>"[RÉDUIRE] "&amp;Procedure!D19</f>
        <v>[RÉDUIRE] Cuire le roux blanc — Cuire très doucement à feu réduit sans arrêter de mélanger. Arrêter la cuisson lorsqu'il blanchit et devient mousseux — on dit alors qu'il « fleurit ».</v>
      </c>
      <c r="C55"/>
      <c r="D55"/>
    </row>
    <row r="56">
      <c r="A56"/>
      <c r="B56" t="str" s="18">
        <f>"ℹ "&amp;Procedure!E19</f>
        <v>ℹ</v>
      </c>
      <c r="C56"/>
      <c r="D56"/>
    </row>
    <row r="57">
      <c r="A57" t="s" s="17">
        <v>140</v>
      </c>
      <c r="B57" t="str" s="14">
        <f>"[REFROIDIR] "&amp;Procedure!D20</f>
        <v>[REFROIDIR] Refroidir rapidement — Retirer la sauteuse du feu. Si nécessaire, plonger le fond dans une plaque d'eau froide pour stopper la cuisson.</v>
      </c>
      <c r="C57"/>
      <c r="D57"/>
    </row>
    <row r="58">
      <c r="A58"/>
      <c r="B58"/>
      <c r="C58"/>
      <c r="D58"/>
    </row>
    <row r="59">
      <c r="A59" t="s" s="19">
        <v>21</v>
      </c>
      <c r="B59"/>
      <c r="C59"/>
      <c r="D59"/>
    </row>
  </sheetData>
  <sheetProtection sheet="1" formatRows="0" formatColumns="0"/>
  <mergeCells count="29">
    <mergeCell ref="A1:D1"/>
    <mergeCell ref="A2:D2"/>
    <mergeCell ref="A4:D4"/>
    <mergeCell ref="B5:D5"/>
    <mergeCell ref="B6:D6"/>
    <mergeCell ref="B12:D12"/>
    <mergeCell ref="B14:D14"/>
    <mergeCell ref="B19:D19"/>
    <mergeCell ref="B21:D21"/>
    <mergeCell ref="B23:D23"/>
    <mergeCell ref="B25:D25"/>
    <mergeCell ref="A27:D27"/>
    <mergeCell ref="B28:D28"/>
    <mergeCell ref="A32:D32"/>
    <mergeCell ref="B33:D33"/>
    <mergeCell ref="B35:D35"/>
    <mergeCell ref="B37:D37"/>
    <mergeCell ref="B39:D39"/>
    <mergeCell ref="B40:D40"/>
    <mergeCell ref="B41:D41"/>
    <mergeCell ref="A43:D43"/>
    <mergeCell ref="B44:D44"/>
    <mergeCell ref="A48:D48"/>
    <mergeCell ref="B49:D49"/>
    <mergeCell ref="B52:D52"/>
    <mergeCell ref="B55:D55"/>
    <mergeCell ref="B56:D56"/>
    <mergeCell ref="B57:D57"/>
    <mergeCell ref="A59:D5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2026-09-15T22:19:56Z</dcterms:created>
  <dc:title>MATELOTE DE SAUMONETTES</dc:title>
  <dc:subject/>
  <dc:creator>CUIS.web</dc:creator>
  <cp:lastModifiedBy/>
  <cp:keywords/>
  <dc:description>Export automatique — moteur récursif d'origine : Bernard Vandendaele</dc:description>
  <cp:category/>
  <dc:language>en-US</dc:language>
  <dcterms:modified xsi:type="dcterms:W3CDTF">2026-09-15T22:19:56Z</dcterms:modified>
  <cp:revision>1</cp:revision>
</cp:coreProperties>
</file>