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<sst xmlns="http://schemas.openxmlformats.org/spreadsheetml/2006/main" count="159" uniqueCount="159">
  <si>
    <t>Fiche technique</t>
  </si>
  <si>
    <t>Nom</t>
  </si>
  <si>
    <t>TIMBALE DE FRUITS DE MER À L'AMÉRICAINE</t>
  </si>
  <si>
    <t>Code</t>
  </si>
  <si>
    <t>GRO_CDC_075</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</si>
  <si>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</si>
  <si>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</si>
  <si>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</si>
  <si>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</si>
  <si>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</si>
  <si>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</si>
  <si>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</si>
  <si>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</si>
  <si>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</si>
  <si>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</si>
  <si>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</si>
  <si>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</si>
  <si>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</si>
  <si>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</si>
  <si>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</si>
  <si>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03:13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</si>
  <si>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</si>
  <si>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</si>
  <si>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</si>
  <si>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</si>
  <si>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</si>
  <si>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</si>
  <si>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</si>
  <si>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</si>
  <si>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</si>
  <si>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</si>
  <si>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</si>
  <si>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</si>
  <si>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</si>
  <si>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</si>
  <si>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CONC-TOMATE</t>
  </si>
  <si>
    <t>Concentré de tomate double</t>
  </si>
  <si>
    <t>Concentrés et purées cuisines</t>
  </si>
  <si>
    <t>kg</t>
  </si>
  <si>
    <t>00000061</t>
  </si>
  <si>
    <t>EAU</t>
  </si>
  <si>
    <t>Matières diverses (à trier)</t>
  </si>
  <si>
    <t>00001743</t>
  </si>
  <si>
    <t>farine de blé tamisée type 55</t>
  </si>
  <si>
    <t>Épicerie salée</t>
  </si>
  <si>
    <t>EPI-PIMENT-CAYE</t>
  </si>
  <si>
    <t>Piment de Cayenne</t>
  </si>
  <si>
    <t>Épices en poudre et graines</t>
  </si>
  <si>
    <t>EPI-POIVRE-NOIR</t>
  </si>
  <si>
    <t>Poivre noir moulu</t>
  </si>
  <si>
    <t>HER-ESTRAGON</t>
  </si>
  <si>
    <t>Estragon séché</t>
  </si>
  <si>
    <t>Herbes aromatiques séchées</t>
  </si>
  <si>
    <t>GLACE-CRUSTACES</t>
  </si>
  <si>
    <t>Glace de crustaces/homard</t>
  </si>
  <si>
    <t>Épicerie</t>
  </si>
  <si>
    <t>FOND-POISS-CONC</t>
  </si>
  <si>
    <t>Fumet de poisson concentré</t>
  </si>
  <si>
    <t>Fonds concentrés et extraits</t>
  </si>
  <si>
    <t>KNORR-FUMET-CRUS</t>
  </si>
  <si>
    <t>Fumet de Crustacés déshydraté (Knorr Professional)</t>
  </si>
  <si>
    <t>Fonds déshydratés et poudres</t>
  </si>
  <si>
    <t>KNORR-FUMET-POIS</t>
  </si>
  <si>
    <t>Fumet de Poisson déshydraté (Knorr Professional)</t>
  </si>
  <si>
    <t>BEU-CUISINE</t>
  </si>
  <si>
    <t>Beurre de cuisine bloc 10 kg</t>
  </si>
  <si>
    <t>Beurres et margarines</t>
  </si>
  <si>
    <t>CRE-FRAICHE-LI</t>
  </si>
  <si>
    <t>Crème fraîche liquide 15% MG allégée</t>
  </si>
  <si>
    <t>Crèmes fraîches et laitières</t>
  </si>
  <si>
    <t>RNM0020160</t>
  </si>
  <si>
    <t>CERFEUIL France botte</t>
  </si>
  <si>
    <t>Légumes</t>
  </si>
  <si>
    <t>bte</t>
  </si>
  <si>
    <t>SEL-FIN</t>
  </si>
  <si>
    <t>Sel fin de cuisine</t>
  </si>
  <si>
    <t>Sels et condiments de base</t>
  </si>
  <si>
    <t>RNMS00813</t>
  </si>
  <si>
    <t>Échalotte hachée IQF</t>
  </si>
  <si>
    <t>Légumes surgelés</t>
  </si>
  <si>
    <t>RNMS00865</t>
  </si>
  <si>
    <t>Tomates en dés surgelées IQF</t>
  </si>
  <si>
    <t>RNMS00541</t>
  </si>
  <si>
    <t>Cocktail de fruits de mer</t>
  </si>
  <si>
    <t>Poissons et fruits de mer surgelés</t>
  </si>
  <si>
    <t>RNMS00533</t>
  </si>
  <si>
    <t>Moules décoquillées cuites</t>
  </si>
  <si>
    <t>Total</t>
  </si>
  <si>
    <t>Niveau</t>
  </si>
  <si>
    <t>Composant</t>
  </si>
  <si>
    <t>Type</t>
  </si>
  <si>
    <t>Quantité (pour 100 pc)</t>
  </si>
  <si>
    <t>recette</t>
  </si>
  <si>
    <t>Poissons collectivité</t>
  </si>
  <si>
    <t xml:space="preserve">    ↳ Cocktail de fruits de mer</t>
  </si>
  <si>
    <t>matiere</t>
  </si>
  <si>
    <t xml:space="preserve">    ↳ Moules décoquillées cuites</t>
  </si>
  <si>
    <t xml:space="preserve">    ↳ Fumet de crustacés reconstitué (collectivité)</t>
  </si>
  <si>
    <t>Préparations de base collectivité</t>
  </si>
  <si>
    <t xml:space="preserve">        ↳ EAU</t>
  </si>
  <si>
    <t xml:space="preserve">        ↳ Fumet de Crustacés déshydraté (Knorr Professional)</t>
  </si>
  <si>
    <t xml:space="preserve">    ↳ Fumet de poisson reconstitue (collectivite)</t>
  </si>
  <si>
    <t xml:space="preserve">        ↳ Fumet de Poisson déshydraté (Knorr Professional)</t>
  </si>
  <si>
    <t xml:space="preserve">    ↳ Vin blanc sec de cuisson</t>
  </si>
  <si>
    <t xml:space="preserve">    ↳ Fumet de poisson concentré</t>
  </si>
  <si>
    <t xml:space="preserve">    ↳ Glace de crustaces/homard</t>
  </si>
  <si>
    <t xml:space="preserve">    ↳ Tomates en dés surgelées IQF</t>
  </si>
  <si>
    <t xml:space="preserve">    ↳ Concentré de tomate double</t>
  </si>
  <si>
    <t xml:space="preserve">    ↳ Échalotte hachée IQF</t>
  </si>
  <si>
    <t xml:space="preserve">    ↳ Estragon séché</t>
  </si>
  <si>
    <t xml:space="preserve">    ↳ CERFEUIL (KG)</t>
  </si>
  <si>
    <t>Conversions diverses</t>
  </si>
  <si>
    <t xml:space="preserve">        ↳ CERFEUIL France botte</t>
  </si>
  <si>
    <t xml:space="preserve">    ↳ Sel fin de cuisine</t>
  </si>
  <si>
    <t xml:space="preserve">    ↳ Poivre noir moulu</t>
  </si>
  <si>
    <t xml:space="preserve">    ↳ Piment de Cayenne</t>
  </si>
  <si>
    <t xml:space="preserve">    ↳ Crème fraîche liquide 15% MG allégée</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</si>
  <si>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</si>
  <si>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</si>
  <si>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</si>
  <si>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</si>
  <si>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</si>
  <si>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</si>
  <si>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</si>
  <si>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</si>
  <si>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</si>
  <si>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</si>
  <si>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Servir — Servez les fruits de mer à l'américaine à l'assiette accompagnés d'un riz pilaf.</t>
  </si>
  <si>
    <t>Fumet de crustacés reconstitué (collectivité)</t>
  </si>
  <si>
    <t>Délayer la poudre dans l'eau froide en fouettant, puis porter à ébullition en remuant régulièrement.</t>
  </si>
  <si>
    <t>Fumet de poisson reconstitue (collectivite)</t>
  </si>
  <si>
    <t>DISSOUDRE</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</si>
  <si>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</si>
  <si>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</si>
  <si>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</si>
  <si>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</si>
  <si>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</si>
  <si>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</si>
  <si>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</si>
  <si>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</si>
  <si>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TIMBALE DE FRUITS DE MER À L'AMÉRICAINE</t>
  </si>
  <si>
    <t>TIMBALE DE FRUITS DE MER À L'AMÉRICAINE  GRO_CDC_075</t>
  </si>
  <si>
    <t>1.</t>
  </si>
  <si>
    <t>2.</t>
  </si>
  <si>
    <t xml:space="preserve">    CERFEUIL (KG) (conv.)</t>
  </si>
  <si>
    <t>3.</t>
  </si>
  <si>
    <t xml:space="preserve">    Fumet de crustacés reconstitué (collectivité)</t>
  </si>
  <si>
    <t xml:space="preserve">    Fumet de poisson reconstitue (collectivite)</t>
  </si>
  <si>
    <t>4.</t>
  </si>
  <si>
    <t xml:space="preserve">    Roux Blanc</t>
  </si>
  <si>
    <t>5.</t>
  </si>
  <si>
    <t>6.</t>
  </si>
  <si>
    <t>7.</t>
  </si>
  <si>
    <t>8.</t>
  </si>
  <si>
    <t>9.</t>
  </si>
  <si>
    <t>↳ Fumet de crustacés reconstitué (collectivité)  GRO-FUMET-CRUS</t>
  </si>
  <si>
    <t xml:space="preserve">    EAU</t>
  </si>
  <si>
    <t>↳ Fumet de poisson reconstitue (collectivite)  GRO-FUMET-POISS</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</si>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</sst>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228.19385</v>
      </c>
    </row>
    <row r="12">
      <c r="A12" t="s" s="3">
        <v>16</v>
      </c>
      <c r="B12" s="4">
        <v>2.2819385</v>
      </c>
    </row>
    <row r="13">
      <c r="A13"/>
      <c r="B13"/>
    </row>
    <row r="14">
      <c r="A14" t="s" s="5">
        <v>17</v>
      </c>
      <c r="B14" t="s" s="5">
        <v>14</v>
      </c>
    </row>
    <row r="15">
      <c r="A15" t="s" s="5">
        <v>18</v>
      </c>
      <c r="B15" s="6">
        <v>228.19385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v>35</v>
      </c>
      <c r="B8" t="s">
        <v>36</v>
      </c>
      <c r="C8" t="s">
        <v>37</v>
      </c>
      <c r="D8" s="9">
        <v>0.3</v>
      </c>
      <c r="E8" s="11">
        <f>D8*$B$2</f>
        <v>0.3</v>
      </c>
      <c r="F8" t="s">
        <v>38</v>
      </c>
      <c r="G8" s="4">
        <f>E8*2.8</f>
        <v>0.84</v>
      </c>
    </row>
    <row r="9">
      <c r="A9" t="s" s="12">
        <v>39</v>
      </c>
      <c r="B9" t="s">
        <v>40</v>
      </c>
      <c r="C9" t="s">
        <v>41</v>
      </c>
      <c r="D9" s="9">
        <v>9.8</v>
      </c>
      <c r="E9" s="11">
        <f>D9*$B$2</f>
        <v>9.8</v>
      </c>
      <c r="F9" t="s">
        <v>34</v>
      </c>
      <c r="G9" s="4">
        <f>E9*0.003</f>
        <v>0.0294</v>
      </c>
    </row>
    <row r="10">
      <c r="A10" t="s" s="12">
        <v>42</v>
      </c>
      <c r="B10" t="s">
        <v>43</v>
      </c>
      <c r="C10" t="s">
        <v>44</v>
      </c>
      <c r="D10" s="9">
        <v>0.72</v>
      </c>
      <c r="E10" s="11">
        <f>D10*$B$2</f>
        <v>0.72</v>
      </c>
      <c r="F10" t="s">
        <v>24</v>
      </c>
      <c r="G10" s="4">
        <f>E10*0</f>
        <v>0</v>
      </c>
    </row>
    <row r="11">
      <c r="A11" t="s">
        <v>45</v>
      </c>
      <c r="B11" t="s">
        <v>46</v>
      </c>
      <c r="C11" t="s">
        <v>47</v>
      </c>
      <c r="D11" s="9">
        <v>0.008</v>
      </c>
      <c r="E11" s="11">
        <f>D11*$B$2</f>
        <v>0.008</v>
      </c>
      <c r="F11" t="s">
        <v>38</v>
      </c>
      <c r="G11" s="4">
        <f>E11*9.8</f>
        <v>0.0784</v>
      </c>
    </row>
    <row r="12">
      <c r="A12" t="s">
        <v>48</v>
      </c>
      <c r="B12" t="s">
        <v>49</v>
      </c>
      <c r="C12" t="s">
        <v>47</v>
      </c>
      <c r="D12" s="9">
        <v>0.007</v>
      </c>
      <c r="E12" s="11">
        <f>D12*$B$2</f>
        <v>0.007</v>
      </c>
      <c r="F12" t="s">
        <v>38</v>
      </c>
      <c r="G12" s="4">
        <f>E12*12.5</f>
        <v>0.0875</v>
      </c>
    </row>
    <row r="13">
      <c r="A13" t="s">
        <v>50</v>
      </c>
      <c r="B13" t="s">
        <v>51</v>
      </c>
      <c r="C13" t="s">
        <v>52</v>
      </c>
      <c r="D13" s="9">
        <v>0.05</v>
      </c>
      <c r="E13" s="11">
        <f>D13*$B$2</f>
        <v>0.05</v>
      </c>
      <c r="F13" t="s">
        <v>38</v>
      </c>
      <c r="G13" s="4">
        <f>E13*16</f>
        <v>0.8</v>
      </c>
    </row>
    <row r="14">
      <c r="A14" t="s">
        <v>53</v>
      </c>
      <c r="B14" t="s">
        <v>54</v>
      </c>
      <c r="C14" t="s">
        <v>55</v>
      </c>
      <c r="D14" s="9">
        <v>0.1</v>
      </c>
      <c r="E14" s="11">
        <f>D14*$B$2</f>
        <v>0.1</v>
      </c>
      <c r="F14" t="s">
        <v>38</v>
      </c>
      <c r="G14" s="4">
        <f>E14*18</f>
        <v>1.8</v>
      </c>
    </row>
    <row r="15">
      <c r="A15" t="s">
        <v>56</v>
      </c>
      <c r="B15" t="s">
        <v>57</v>
      </c>
      <c r="C15" t="s">
        <v>58</v>
      </c>
      <c r="D15" s="9">
        <v>0.1</v>
      </c>
      <c r="E15" s="11">
        <f>D15*$B$2</f>
        <v>0.1</v>
      </c>
      <c r="F15" t="s">
        <v>38</v>
      </c>
      <c r="G15" s="4">
        <f>E15*30</f>
        <v>3</v>
      </c>
    </row>
    <row r="16">
      <c r="A16" t="s">
        <v>59</v>
      </c>
      <c r="B16" t="s">
        <v>60</v>
      </c>
      <c r="C16" t="s">
        <v>61</v>
      </c>
      <c r="D16" s="9">
        <v>0.125</v>
      </c>
      <c r="E16" s="11">
        <f>D16*$B$2</f>
        <v>0.125</v>
      </c>
      <c r="F16" t="s">
        <v>38</v>
      </c>
      <c r="G16" s="4">
        <f>E16*27.72</f>
        <v>3.465</v>
      </c>
    </row>
    <row r="17">
      <c r="A17" t="s">
        <v>62</v>
      </c>
      <c r="B17" t="s">
        <v>63</v>
      </c>
      <c r="C17" t="s">
        <v>61</v>
      </c>
      <c r="D17" s="9">
        <v>0.075</v>
      </c>
      <c r="E17" s="11">
        <f>D17*$B$2</f>
        <v>0.075</v>
      </c>
      <c r="F17" t="s">
        <v>38</v>
      </c>
      <c r="G17" s="4">
        <f>E17*0</f>
        <v>0</v>
      </c>
    </row>
    <row r="18">
      <c r="A18" t="s">
        <v>64</v>
      </c>
      <c r="B18" t="s">
        <v>65</v>
      </c>
      <c r="C18" t="s">
        <v>66</v>
      </c>
      <c r="D18" s="9">
        <v>0.72</v>
      </c>
      <c r="E18" s="11">
        <f>D18*$B$2</f>
        <v>0.72</v>
      </c>
      <c r="F18" t="s">
        <v>38</v>
      </c>
      <c r="G18" s="4">
        <f>E18*4.9</f>
        <v>3.528</v>
      </c>
    </row>
    <row r="19">
      <c r="A19" t="s">
        <v>67</v>
      </c>
      <c r="B19" t="s">
        <v>68</v>
      </c>
      <c r="C19" t="s">
        <v>69</v>
      </c>
      <c r="D19" s="9">
        <v>2</v>
      </c>
      <c r="E19" s="11">
        <f>D19*$B$2</f>
        <v>2</v>
      </c>
      <c r="F19" t="s">
        <v>34</v>
      </c>
      <c r="G19" s="4">
        <f>E19*2.2</f>
        <v>4.4</v>
      </c>
    </row>
    <row r="20">
      <c r="A20" t="s">
        <v>70</v>
      </c>
      <c r="B20" t="s">
        <v>71</v>
      </c>
      <c r="C20" t="s">
        <v>72</v>
      </c>
      <c r="D20" s="9">
        <v>1.666667</v>
      </c>
      <c r="E20" s="11">
        <f>D20*$B$2</f>
        <v>1.666667</v>
      </c>
      <c r="F20" t="s">
        <v>73</v>
      </c>
      <c r="G20" s="4">
        <f>E20*5.9999988</f>
        <v>10</v>
      </c>
    </row>
    <row r="21">
      <c r="A21" t="s">
        <v>74</v>
      </c>
      <c r="B21" t="s">
        <v>75</v>
      </c>
      <c r="C21" t="s">
        <v>76</v>
      </c>
      <c r="D21" s="9">
        <v>0.073</v>
      </c>
      <c r="E21" s="11">
        <f>D21*$B$2</f>
        <v>0.073</v>
      </c>
      <c r="F21" t="s">
        <v>38</v>
      </c>
      <c r="G21" s="4">
        <f>E21*0.35</f>
        <v>0.02555</v>
      </c>
    </row>
    <row r="22">
      <c r="A22" t="s">
        <v>77</v>
      </c>
      <c r="B22" t="s">
        <v>78</v>
      </c>
      <c r="C22" t="s">
        <v>79</v>
      </c>
      <c r="D22" s="9">
        <v>0.75</v>
      </c>
      <c r="E22" s="11">
        <f>D22*$B$2</f>
        <v>0.75</v>
      </c>
      <c r="F22" t="s">
        <v>38</v>
      </c>
      <c r="G22" s="4">
        <f>E22*6.96</f>
        <v>5.22</v>
      </c>
    </row>
    <row r="23">
      <c r="A23" t="s">
        <v>80</v>
      </c>
      <c r="B23" t="s">
        <v>81</v>
      </c>
      <c r="C23" t="s">
        <v>79</v>
      </c>
      <c r="D23" s="9">
        <v>5</v>
      </c>
      <c r="E23" s="11">
        <f>D23*$B$2</f>
        <v>5</v>
      </c>
      <c r="F23" t="s">
        <v>38</v>
      </c>
      <c r="G23" s="4">
        <f>E23*2.92</f>
        <v>14.6</v>
      </c>
    </row>
    <row r="24">
      <c r="A24" t="s">
        <v>82</v>
      </c>
      <c r="B24" t="s">
        <v>83</v>
      </c>
      <c r="C24" t="s">
        <v>84</v>
      </c>
      <c r="D24" s="9">
        <v>12</v>
      </c>
      <c r="E24" s="11">
        <f>D24*$B$2</f>
        <v>12</v>
      </c>
      <c r="F24" t="s">
        <v>38</v>
      </c>
      <c r="G24" s="4">
        <f>E24*10.76</f>
        <v>129.12</v>
      </c>
    </row>
    <row r="25">
      <c r="A25" t="s">
        <v>85</v>
      </c>
      <c r="B25" t="s">
        <v>86</v>
      </c>
      <c r="C25" t="s">
        <v>84</v>
      </c>
      <c r="D25" s="9">
        <v>4</v>
      </c>
      <c r="E25" s="11">
        <f>D25*$B$2</f>
        <v>4</v>
      </c>
      <c r="F25" t="s">
        <v>38</v>
      </c>
      <c r="G25" s="4">
        <f>E25*11.4</f>
        <v>45.6</v>
      </c>
    </row>
    <row r="26">
      <c r="A26"/>
      <c r="B26"/>
      <c r="C26"/>
      <c r="D26"/>
      <c r="E26"/>
      <c r="F26" t="s" s="3">
        <v>87</v>
      </c>
      <c r="G26" s="13">
        <f>SUM(G7:G25)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88</v>
      </c>
      <c r="B1" t="s" s="2">
        <v>89</v>
      </c>
      <c r="C1" t="s" s="2">
        <v>90</v>
      </c>
      <c r="D1" t="s" s="2">
        <v>91</v>
      </c>
      <c r="E1" t="s" s="2">
        <v>29</v>
      </c>
      <c r="F1" t="s" s="2">
        <v>5</v>
      </c>
    </row>
    <row r="2">
      <c r="A2">
        <v>0</v>
      </c>
      <c r="B2" t="s">
        <v>2</v>
      </c>
      <c r="C2" t="s">
        <v>92</v>
      </c>
      <c r="D2" s="11">
        <v>100</v>
      </c>
      <c r="E2" t="s">
        <v>24</v>
      </c>
      <c r="F2" t="s">
        <v>93</v>
      </c>
    </row>
    <row r="3">
      <c r="A3">
        <v>1</v>
      </c>
      <c r="B3" t="s">
        <v>94</v>
      </c>
      <c r="C3" t="s">
        <v>95</v>
      </c>
      <c r="D3" s="11">
        <v>12</v>
      </c>
      <c r="E3" t="s">
        <v>38</v>
      </c>
      <c r="F3" t="s">
        <v>84</v>
      </c>
    </row>
    <row r="4">
      <c r="A4">
        <v>1</v>
      </c>
      <c r="B4" t="s">
        <v>96</v>
      </c>
      <c r="C4" t="s">
        <v>95</v>
      </c>
      <c r="D4" s="11">
        <v>4</v>
      </c>
      <c r="E4" t="s">
        <v>38</v>
      </c>
      <c r="F4" t="s">
        <v>84</v>
      </c>
    </row>
    <row r="5">
      <c r="A5">
        <v>1</v>
      </c>
      <c r="B5" t="s">
        <v>97</v>
      </c>
      <c r="C5" t="s">
        <v>92</v>
      </c>
      <c r="D5" s="11">
        <v>5</v>
      </c>
      <c r="E5" t="s">
        <v>34</v>
      </c>
      <c r="F5" t="s">
        <v>98</v>
      </c>
    </row>
    <row r="6">
      <c r="A6">
        <v>2</v>
      </c>
      <c r="B6" t="s">
        <v>99</v>
      </c>
      <c r="C6" t="s">
        <v>95</v>
      </c>
      <c r="D6" s="11">
        <v>4.875</v>
      </c>
      <c r="E6" t="s">
        <v>34</v>
      </c>
      <c r="F6" t="s">
        <v>41</v>
      </c>
    </row>
    <row r="7">
      <c r="A7">
        <v>2</v>
      </c>
      <c r="B7" t="s">
        <v>100</v>
      </c>
      <c r="C7" t="s">
        <v>95</v>
      </c>
      <c r="D7" s="11">
        <v>0.125</v>
      </c>
      <c r="E7" t="s">
        <v>38</v>
      </c>
      <c r="F7" t="s">
        <v>61</v>
      </c>
    </row>
    <row r="8">
      <c r="A8">
        <v>1</v>
      </c>
      <c r="B8" t="s">
        <v>101</v>
      </c>
      <c r="C8" t="s">
        <v>92</v>
      </c>
      <c r="D8" s="11">
        <v>5</v>
      </c>
      <c r="E8" t="s">
        <v>34</v>
      </c>
      <c r="F8" t="s">
        <v>98</v>
      </c>
    </row>
    <row r="9">
      <c r="A9">
        <v>2</v>
      </c>
      <c r="B9" t="s">
        <v>99</v>
      </c>
      <c r="C9" t="s">
        <v>95</v>
      </c>
      <c r="D9" s="11">
        <v>4.925</v>
      </c>
      <c r="E9" t="s">
        <v>34</v>
      </c>
      <c r="F9" t="s">
        <v>41</v>
      </c>
    </row>
    <row r="10">
      <c r="A10">
        <v>2</v>
      </c>
      <c r="B10" t="s">
        <v>102</v>
      </c>
      <c r="C10" t="s">
        <v>95</v>
      </c>
      <c r="D10" s="11">
        <v>0.075</v>
      </c>
      <c r="E10" t="s">
        <v>38</v>
      </c>
      <c r="F10" t="s">
        <v>61</v>
      </c>
    </row>
    <row r="11">
      <c r="A11">
        <v>1</v>
      </c>
      <c r="B11" t="s">
        <v>103</v>
      </c>
      <c r="C11" t="s">
        <v>95</v>
      </c>
      <c r="D11" s="11">
        <v>2</v>
      </c>
      <c r="E11" t="s">
        <v>34</v>
      </c>
      <c r="F11" t="s">
        <v>33</v>
      </c>
    </row>
    <row r="12">
      <c r="A12">
        <v>1</v>
      </c>
      <c r="B12" t="s">
        <v>104</v>
      </c>
      <c r="C12" t="s">
        <v>95</v>
      </c>
      <c r="D12" s="11">
        <v>0.1</v>
      </c>
      <c r="E12" t="s">
        <v>38</v>
      </c>
      <c r="F12" t="s">
        <v>58</v>
      </c>
    </row>
    <row r="13">
      <c r="A13">
        <v>1</v>
      </c>
      <c r="B13" t="s">
        <v>105</v>
      </c>
      <c r="C13" t="s">
        <v>95</v>
      </c>
      <c r="D13" s="11">
        <v>0.1</v>
      </c>
      <c r="E13" t="s">
        <v>38</v>
      </c>
      <c r="F13" t="s">
        <v>55</v>
      </c>
    </row>
    <row r="14">
      <c r="A14">
        <v>1</v>
      </c>
      <c r="B14" t="s">
        <v>106</v>
      </c>
      <c r="C14" t="s">
        <v>95</v>
      </c>
      <c r="D14" s="11">
        <v>5</v>
      </c>
      <c r="E14" t="s">
        <v>38</v>
      </c>
      <c r="F14" t="s">
        <v>79</v>
      </c>
    </row>
    <row r="15">
      <c r="A15">
        <v>1</v>
      </c>
      <c r="B15" t="s">
        <v>107</v>
      </c>
      <c r="C15" t="s">
        <v>95</v>
      </c>
      <c r="D15" s="11">
        <v>0.3</v>
      </c>
      <c r="E15" t="s">
        <v>38</v>
      </c>
      <c r="F15" t="s">
        <v>37</v>
      </c>
    </row>
    <row r="16">
      <c r="A16">
        <v>1</v>
      </c>
      <c r="B16" t="s">
        <v>108</v>
      </c>
      <c r="C16" t="s">
        <v>95</v>
      </c>
      <c r="D16" s="11">
        <v>0.75</v>
      </c>
      <c r="E16" t="s">
        <v>38</v>
      </c>
      <c r="F16" t="s">
        <v>79</v>
      </c>
    </row>
    <row r="17">
      <c r="A17">
        <v>1</v>
      </c>
      <c r="B17" t="s">
        <v>109</v>
      </c>
      <c r="C17" t="s">
        <v>95</v>
      </c>
      <c r="D17" s="11">
        <v>0.05</v>
      </c>
      <c r="E17" t="s">
        <v>38</v>
      </c>
      <c r="F17" t="s">
        <v>52</v>
      </c>
    </row>
    <row r="18">
      <c r="A18">
        <v>1</v>
      </c>
      <c r="B18" t="s">
        <v>110</v>
      </c>
      <c r="C18" t="s">
        <v>92</v>
      </c>
      <c r="D18" s="11">
        <v>0.05</v>
      </c>
      <c r="E18" t="s">
        <v>38</v>
      </c>
      <c r="F18" t="s">
        <v>111</v>
      </c>
    </row>
    <row r="19">
      <c r="A19">
        <v>2</v>
      </c>
      <c r="B19" t="s">
        <v>112</v>
      </c>
      <c r="C19" t="s">
        <v>95</v>
      </c>
      <c r="D19" s="11">
        <v>1.667</v>
      </c>
      <c r="E19" t="s">
        <v>73</v>
      </c>
      <c r="F19" t="s">
        <v>72</v>
      </c>
    </row>
    <row r="20">
      <c r="A20">
        <v>1</v>
      </c>
      <c r="B20" t="s">
        <v>113</v>
      </c>
      <c r="C20" t="s">
        <v>95</v>
      </c>
      <c r="D20" s="11">
        <v>0.073</v>
      </c>
      <c r="E20" t="s">
        <v>38</v>
      </c>
      <c r="F20" t="s">
        <v>76</v>
      </c>
    </row>
    <row r="21">
      <c r="A21">
        <v>1</v>
      </c>
      <c r="B21" t="s">
        <v>114</v>
      </c>
      <c r="C21" t="s">
        <v>95</v>
      </c>
      <c r="D21" s="11">
        <v>0.007</v>
      </c>
      <c r="E21" t="s">
        <v>38</v>
      </c>
      <c r="F21" t="s">
        <v>47</v>
      </c>
    </row>
    <row r="22">
      <c r="A22">
        <v>1</v>
      </c>
      <c r="B22" t="s">
        <v>115</v>
      </c>
      <c r="C22" t="s">
        <v>95</v>
      </c>
      <c r="D22" s="11">
        <v>0.008</v>
      </c>
      <c r="E22" t="s">
        <v>38</v>
      </c>
      <c r="F22" t="s">
        <v>47</v>
      </c>
    </row>
    <row r="23">
      <c r="A23">
        <v>1</v>
      </c>
      <c r="B23" t="s">
        <v>116</v>
      </c>
      <c r="C23" t="s">
        <v>95</v>
      </c>
      <c r="D23" s="11">
        <v>2</v>
      </c>
      <c r="E23" t="s">
        <v>34</v>
      </c>
      <c r="F23" t="s">
        <v>69</v>
      </c>
    </row>
    <row r="24">
      <c r="A24">
        <v>1</v>
      </c>
      <c r="B24" t="s">
        <v>117</v>
      </c>
      <c r="C24" t="s">
        <v>92</v>
      </c>
      <c r="D24" s="11">
        <v>1.44</v>
      </c>
      <c r="E24" t="s">
        <v>38</v>
      </c>
      <c r="F24" t="s">
        <v>118</v>
      </c>
    </row>
    <row r="25">
      <c r="A25">
        <v>2</v>
      </c>
      <c r="B25" t="s">
        <v>119</v>
      </c>
      <c r="C25" t="s">
        <v>95</v>
      </c>
      <c r="D25" s="11">
        <v>0.72</v>
      </c>
      <c r="E25" t="s">
        <v>38</v>
      </c>
      <c r="F25" t="s">
        <v>66</v>
      </c>
    </row>
    <row r="26">
      <c r="A26">
        <v>2</v>
      </c>
      <c r="B26" t="s">
        <v>120</v>
      </c>
      <c r="C26" t="s">
        <v>95</v>
      </c>
      <c r="D26" s="11">
        <v>0.72</v>
      </c>
      <c r="E26" t="s">
        <v>38</v>
      </c>
      <c r="F26"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121</v>
      </c>
      <c r="B1" t="s" s="2">
        <v>122</v>
      </c>
      <c r="C1" t="s" s="2">
        <v>123</v>
      </c>
      <c r="D1" t="s" s="2">
        <v>124</v>
      </c>
      <c r="E1" t="s" s="2">
        <v>125</v>
      </c>
      <c r="F1" t="s" s="2">
        <v>126</v>
      </c>
    </row>
    <row r="2">
      <c r="A2" t="s">
        <v>2</v>
      </c>
      <c r="B2">
        <v>1</v>
      </c>
      <c r="C2"/>
      <c r="D2" t="inlineStr" s="14">
        <is>
          <t>Mise en place du poste de travail — Vérifiez les DLC, pesez les denrées, sélectionnez le matériel nécessaire. Désinfectez le matériel et le poste de travail suivant les protocoles.</t>
        </is>
      </c>
      <c r="E2" t="s" s="14"/>
      <c r="F2"/>
    </row>
    <row r="3">
      <c r="A3" t="s">
        <v>2</v>
      </c>
      <c r="B3">
        <v>2</v>
      </c>
      <c r="C3"/>
      <c r="D3" t="inlineStr" s="14">
        <is>
          <t>Préparations préliminaires — La veille, décongelez les fruits de mer en suivant la procédure. Réservez au froid dans 3 bacs GN 1/1 H 65 perforés doublés de bacs pleins. Déconditionnez la tomate concentrée et la tomate concassée en suivant la procédure. Réservez les dés de tomates surgelés dans un bac GN perforé. Réservez au froid. Réservez la tomate concentrée au froid dans une calotte filmée. Lavez, désinfectez et hachez au cutter le cerfeuil et l'estragon. Réservez au froid.</t>
        </is>
      </c>
      <c r="E3" t="s" s="14"/>
      <c r="F3"/>
    </row>
    <row r="4">
      <c r="A4" t="s">
        <v>2</v>
      </c>
      <c r="B4">
        <v>3</v>
      </c>
      <c r="C4"/>
      <c r="D4" t="inlineStr" s="14">
        <is>
          <t>Confectionner les fumets — Dans un rondeau, réalisez 10 litres de fumet à partir des deux fonds déshydratés de crustacés et de poisson en se reportant aux recommandations du fabricant. Réservez au chaud en attente d'utilisation.</t>
        </is>
      </c>
      <c r="E4" t="s" s="14"/>
      <c r="F4"/>
    </row>
    <row r="5">
      <c r="A5" t="s">
        <v>2</v>
      </c>
      <c r="B5">
        <v>4</v>
      </c>
      <c r="C5"/>
      <c r="D5" t="inlineStr" s="14">
        <is>
          <t>Confectionner le roux — Dans un rondeau, faites fondre le beurre. Ajoutez la farine. Mélangez au fouet. Cuisez à feu doux sans coloration. Le roux blanchit et devient mousseux au terme de sa cuisson. Laissez refroidir le roux dans le rondeau qui servira ultérieurement à la confection de la sauce.</t>
        </is>
      </c>
      <c r="E5" t="s" s="14"/>
      <c r="F5"/>
    </row>
    <row r="6">
      <c r="A6" t="s">
        <v>2</v>
      </c>
      <c r="B6">
        <v>5</v>
      </c>
      <c r="C6"/>
      <c r="D6" t="inlineStr" s="14">
        <is>
          <t>Réaliser la base de la sauce — Dans un rondeau, faites revenir au beurre les échalotes ciselées. Ajoutez les dés de tomates surgelés, la tomate concentrée, le cerfeuil et l'estragon. Mouillez avec le vin blanc. Laissez cuire et réduire afin d'obtenir la consistance d'une fondue. Réservez au chaud en attente d'utilisation.</t>
        </is>
      </c>
      <c r="E6" t="s" s="14"/>
      <c r="F6"/>
    </row>
    <row r="7">
      <c r="A7" t="s">
        <v>2</v>
      </c>
      <c r="B7">
        <v>6</v>
      </c>
      <c r="C7"/>
      <c r="D7" t="inlineStr" s="14">
        <is>
          <t>Confectionner la sauce américaine — Versez les fumets bouillants sur le roux. Mélangez au fouet et portez à ébullition. Ajoutez la base tomatée. Salez, poivrez. Renforcez le goût avec les concentrés de poisson et de crustacés. Laissez cuire le velouté. Dépouillez la surface du velouté. Ajoutez au velouté la crème fraîche. Montez et émulsionnez la sauce au mixeur pour la rendre onctueuse. Rectifiez l'assaisonnement. Réservez au chaud en attente d'utilisation.</t>
        </is>
      </c>
      <c r="E7" t="s" s="14"/>
      <c r="F7"/>
    </row>
    <row r="8">
      <c r="A8" t="s">
        <v>2</v>
      </c>
      <c r="B8">
        <v>7</v>
      </c>
      <c r="C8"/>
      <c r="D8" t="inlineStr" s="14">
        <is>
          <t>Cuire les fruits de mer — Préchauffez le four sur la position vapeur. Étagez les 3 bacs GN de fruits de mer sur l'échelle de cuisson. Enfournez et passez à la vapeur durant 5 minutes. Laissez s'égoutter les bacs dans le four.</t>
        </is>
      </c>
      <c r="E8" t="s" s="14"/>
      <c r="F8"/>
    </row>
    <row r="9">
      <c r="A9" t="s">
        <v>2</v>
      </c>
      <c r="B9">
        <v>8</v>
      </c>
      <c r="C9"/>
      <c r="D9" t="inlineStr" s="14">
        <is>
          <t>Dresser les fruits de mer en timbale — Répartissez les fruits de mer dans 5 bacs GN 1/1 H 65. Nappez et versez équitablement la sauce américaine sur les fruits de mer. Agitez d'un léger mouvement circulaire les bacs de façon à lier tous les éléments ensemble. Respectez la procédure de fin de cuisson. Filmez. Stockez en armoire chaude et maintenez à la température de +63°C en attente de consommation.</t>
        </is>
      </c>
      <c r="E9" t="s" s="14"/>
      <c r="F9"/>
    </row>
    <row r="10">
      <c r="A10" t="s">
        <v>2</v>
      </c>
      <c r="B10">
        <v>9</v>
      </c>
      <c r="C10"/>
      <c r="D10" t="s" s="14">
        <v>127</v>
      </c>
      <c r="E10" t="s" s="14"/>
      <c r="F10"/>
    </row>
    <row r="11">
      <c r="A11" t="s">
        <v>128</v>
      </c>
      <c r="B11">
        <v>1</v>
      </c>
      <c r="C11"/>
      <c r="D11" t="s" s="14">
        <v>129</v>
      </c>
      <c r="E11" t="s" s="14"/>
      <c r="F11"/>
    </row>
    <row r="12">
      <c r="A12" t="s">
        <v>130</v>
      </c>
      <c r="B12">
        <v>1</v>
      </c>
      <c r="C12" t="s">
        <v>131</v>
      </c>
      <c r="D12" t="s" s="14">
        <v>129</v>
      </c>
      <c r="E12" t="s" s="14"/>
      <c r="F12"/>
    </row>
    <row r="13">
      <c r="A13" t="s">
        <v>132</v>
      </c>
      <c r="B13">
        <v>1</v>
      </c>
      <c r="C13" t="s">
        <v>133</v>
      </c>
      <c r="D13" t="s" s="14">
        <v>134</v>
      </c>
      <c r="E13" t="s" s="14"/>
      <c r="F13"/>
    </row>
    <row r="14">
      <c r="A14" t="s">
        <v>132</v>
      </c>
      <c r="B14">
        <v>2</v>
      </c>
      <c r="C14" t="s">
        <v>135</v>
      </c>
      <c r="D14"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4" t="s" s="14"/>
      <c r="F14"/>
    </row>
    <row r="15">
      <c r="A15" t="s">
        <v>132</v>
      </c>
      <c r="B15">
        <v>3</v>
      </c>
      <c r="C15" t="s">
        <v>136</v>
      </c>
      <c r="D15" t="inlineStr" s="14">
        <is>
          <t>Cuire le roux blanc — Cuire très doucement à feu réduit sans arrêter de mélanger. Arrêter la cuisson lorsqu'il blanchit et devient mousseux — on dit alors qu'il « fleurit ».</t>
        </is>
      </c>
      <c r="E15" t="s" s="14">
        <v>137</v>
      </c>
      <c r="F15"/>
    </row>
    <row r="16">
      <c r="A16" t="s">
        <v>132</v>
      </c>
      <c r="B16">
        <v>4</v>
      </c>
      <c r="C16" t="s">
        <v>138</v>
      </c>
      <c r="D16" t="s" s="14">
        <v>139</v>
      </c>
      <c r="E16" t="s" s="14"/>
      <c r="F1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6"/>
  <cols>
    <col min="1" max="1" width="22" customWidth="1"/>
    <col min="2" max="2" width="52" customWidth="1"/>
    <col min="3" max="3" width="14" customWidth="1"/>
    <col min="4" max="4" width="10" customWidth="1"/>
  </cols>
  <sheetData>
    <row r="1" customHeight="1" ht="24">
      <c r="A1" t="s" s="7">
        <v>140</v>
      </c>
      <c r="B1"/>
      <c r="C1"/>
      <c r="D1"/>
    </row>
    <row r="2">
      <c r="A2" t="str" s="15">
        <f>"GRO_CDC_075 · GRO.POISSONS · référence : "&amp;Besoins!B3&amp;" "&amp;Besoins!C3&amp;" · multiplicateur réglable sur la feuille ""Besoins"""</f>
        <v>GRO_CDC_075 · GRO.POISSONS · référence : 100 pc · multiplicateur réglable sur la feuille </v>
      </c>
      <c r="B2"/>
      <c r="C2"/>
      <c r="D2"/>
    </row>
    <row r="3">
      <c r="A3"/>
      <c r="B3"/>
      <c r="C3"/>
      <c r="D3"/>
    </row>
    <row r="4">
      <c r="A4" t="s" s="16">
        <v>141</v>
      </c>
      <c r="B4"/>
      <c r="C4"/>
      <c r="D4"/>
    </row>
    <row r="5">
      <c r="A5" t="s" s="17">
        <v>142</v>
      </c>
      <c r="B5" t="str" s="14">
        <f>Procedure!D2</f>
        <v>Mise en place du poste de travail — Vérifiez les DLC, pesez les denrées, sélectionnez le matériel nécessaire. Désinfectez le matériel et le poste de travail suivant les protocoles.</v>
      </c>
      <c r="C5"/>
      <c r="D5"/>
    </row>
    <row r="6">
      <c r="A6" t="s" s="17">
        <v>143</v>
      </c>
      <c r="B6" t="str" s="14">
        <f>Procedure!D3</f>
        <v>Préparations préliminaires — La veille, décongelez les fruits de mer en suivant la procédure. Réservez au froid dans 3 bacs GN 1/1 H 65 perforés doublés de bacs pleins. Déconditionnez la tomate concentrée et la tomate concassée en suivant la procédure. Réservez les dés de tomates surgelés dans un bac GN perforé. Réservez au froid. Réservez la tomate concentrée au froid dans une calotte filmée. Lavez, désinfectez et hachez au cutter le cerfeuil et l'estragon. Réservez au froid.</v>
      </c>
      <c r="C6"/>
      <c r="D6"/>
    </row>
    <row r="7">
      <c r="A7"/>
      <c r="B7" t="str">
        <f>Besoins!B8</f>
        <v>Concentré de tomate double</v>
      </c>
      <c r="C7" s="11">
        <f>Besoins!E8</f>
        <v>0.3</v>
      </c>
      <c r="D7" t="str">
        <f>Besoins!F8</f>
        <v>kg</v>
      </c>
    </row>
    <row r="8">
      <c r="A8"/>
      <c r="B8" t="str">
        <f>Besoins!B13</f>
        <v>Estragon séché</v>
      </c>
      <c r="C8" s="11">
        <f>Besoins!E13</f>
        <v>0.05</v>
      </c>
      <c r="D8" t="str">
        <f>Besoins!F13</f>
        <v>kg</v>
      </c>
    </row>
    <row r="9">
      <c r="A9"/>
      <c r="B9" t="s">
        <v>144</v>
      </c>
      <c r="C9" s="11">
        <f>'Besoins'!$B$2*0.05</f>
        <v>0.05</v>
      </c>
      <c r="D9" t="s">
        <v>38</v>
      </c>
    </row>
    <row r="10">
      <c r="A10" t="s" s="17">
        <v>145</v>
      </c>
      <c r="B10" t="str" s="14">
        <f>Procedure!D4</f>
        <v>Confectionner les fumets — Dans un rondeau, réalisez 10 litres de fumet à partir des deux fonds déshydratés de crustacés et de poisson en se reportant aux recommandations du fabricant. Réservez au chaud en attente d'utilisation.</v>
      </c>
      <c r="C10"/>
      <c r="D10"/>
    </row>
    <row r="11">
      <c r="A11"/>
      <c r="B11" t="s">
        <v>146</v>
      </c>
      <c r="C11" s="11">
        <f>'Besoins'!$B$2*5</f>
        <v>5</v>
      </c>
      <c r="D11" t="s">
        <v>34</v>
      </c>
    </row>
    <row r="12">
      <c r="A12"/>
      <c r="B12" t="s">
        <v>147</v>
      </c>
      <c r="C12" s="11">
        <f>'Besoins'!$B$2*5</f>
        <v>5</v>
      </c>
      <c r="D12" t="s">
        <v>34</v>
      </c>
    </row>
    <row r="13">
      <c r="A13" t="s" s="17">
        <v>148</v>
      </c>
      <c r="B13" t="str" s="14">
        <f>Procedure!D5</f>
        <v>Confectionner le roux — Dans un rondeau, faites fondre le beurre. Ajoutez la farine. Mélangez au fouet. Cuisez à feu doux sans coloration. Le roux blanchit et devient mousseux au terme de sa cuisson. Laissez refroidir le roux dans le rondeau qui servira ultérieurement à la confection de la sauce.</v>
      </c>
      <c r="C13"/>
      <c r="D13"/>
    </row>
    <row r="14">
      <c r="A14"/>
      <c r="B14" t="s">
        <v>149</v>
      </c>
      <c r="C14" s="11">
        <f>'Besoins'!$B$2*1.44</f>
        <v>1.44</v>
      </c>
      <c r="D14" t="s">
        <v>38</v>
      </c>
    </row>
    <row r="15">
      <c r="A15" t="s" s="17">
        <v>150</v>
      </c>
      <c r="B15" t="str" s="14">
        <f>Procedure!D6</f>
        <v>Réaliser la base de la sauce — Dans un rondeau, faites revenir au beurre les échalotes ciselées. Ajoutez les dés de tomates surgelés, la tomate concentrée, le cerfeuil et l'estragon. Mouillez avec le vin blanc. Laissez cuire et réduire afin d'obtenir la consistance d'une fondue. Réservez au chaud en attente d'utilisation.</v>
      </c>
      <c r="C15"/>
      <c r="D15"/>
    </row>
    <row r="16">
      <c r="A16"/>
      <c r="B16" t="str">
        <f>Besoins!B7</f>
        <v>Vin blanc sec de cuisson</v>
      </c>
      <c r="C16" s="11">
        <f>Besoins!E7</f>
        <v>2</v>
      </c>
      <c r="D16" t="str">
        <f>Besoins!F7</f>
        <v>lt</v>
      </c>
    </row>
    <row r="17">
      <c r="A17"/>
      <c r="B17" t="str">
        <f>Besoins!B23</f>
        <v>Tomates en dés surgelées IQF</v>
      </c>
      <c r="C17" s="11">
        <f>Besoins!E23</f>
        <v>5</v>
      </c>
      <c r="D17" t="str">
        <f>Besoins!F23</f>
        <v>kg</v>
      </c>
    </row>
    <row r="18">
      <c r="A18"/>
      <c r="B18" t="str">
        <f>Besoins!B8</f>
        <v>Concentré de tomate double</v>
      </c>
      <c r="C18" s="11">
        <f>Besoins!E8</f>
        <v>0.3</v>
      </c>
      <c r="D18" t="str">
        <f>Besoins!F8</f>
        <v>kg</v>
      </c>
    </row>
    <row r="19">
      <c r="A19"/>
      <c r="B19" t="str">
        <f>Besoins!B22</f>
        <v>Échalotte hachée IQF</v>
      </c>
      <c r="C19" s="11">
        <f>Besoins!E22</f>
        <v>0.75</v>
      </c>
      <c r="D19" t="str">
        <f>Besoins!F22</f>
        <v>kg</v>
      </c>
    </row>
    <row r="20">
      <c r="A20"/>
      <c r="B20" t="str">
        <f>Besoins!B13</f>
        <v>Estragon séché</v>
      </c>
      <c r="C20" s="11">
        <f>Besoins!E13</f>
        <v>0.05</v>
      </c>
      <c r="D20" t="str">
        <f>Besoins!F13</f>
        <v>kg</v>
      </c>
    </row>
    <row r="21">
      <c r="A21"/>
      <c r="B21" t="s">
        <v>144</v>
      </c>
      <c r="C21" s="11">
        <f>'Besoins'!$B$2*0.05</f>
        <v>0.05</v>
      </c>
      <c r="D21" t="s">
        <v>38</v>
      </c>
    </row>
    <row r="22">
      <c r="A22" t="s" s="17">
        <v>151</v>
      </c>
      <c r="B22" t="str" s="14">
        <f>Procedure!D7</f>
        <v>Confectionner la sauce américaine — Versez les fumets bouillants sur le roux. Mélangez au fouet et portez à ébullition. Ajoutez la base tomatée. Salez, poivrez. Renforcez le goût avec les concentrés de poisson et de crustacés. Laissez cuire le velouté. Dépouillez la surface du velouté. Ajoutez au velouté la crème fraîche. Montez et émulsionnez la sauce au mixeur pour la rendre onctueuse. Rectifiez l'assaisonnement. Réservez au chaud en attente d'utilisation.</v>
      </c>
      <c r="C22"/>
      <c r="D22"/>
    </row>
    <row r="23">
      <c r="A23"/>
      <c r="B23" t="str">
        <f>Besoins!B15</f>
        <v>Fumet de poisson concentré</v>
      </c>
      <c r="C23" s="11">
        <f>Besoins!E15</f>
        <v>0.1</v>
      </c>
      <c r="D23" t="str">
        <f>Besoins!F15</f>
        <v>kg</v>
      </c>
    </row>
    <row r="24">
      <c r="A24"/>
      <c r="B24" t="str">
        <f>Besoins!B14</f>
        <v>Glace de crustaces/homard</v>
      </c>
      <c r="C24" s="11">
        <f>Besoins!E14</f>
        <v>0.1</v>
      </c>
      <c r="D24" t="str">
        <f>Besoins!F14</f>
        <v>kg</v>
      </c>
    </row>
    <row r="25">
      <c r="A25"/>
      <c r="B25" t="str">
        <f>Besoins!B21</f>
        <v>Sel fin de cuisine</v>
      </c>
      <c r="C25" s="11">
        <f>Besoins!E21</f>
        <v>0.073</v>
      </c>
      <c r="D25" t="str">
        <f>Besoins!F21</f>
        <v>kg</v>
      </c>
    </row>
    <row r="26">
      <c r="A26"/>
      <c r="B26" t="str">
        <f>Besoins!B12</f>
        <v>Poivre noir moulu</v>
      </c>
      <c r="C26" s="11">
        <f>Besoins!E12</f>
        <v>0.007</v>
      </c>
      <c r="D26" t="str">
        <f>Besoins!F12</f>
        <v>kg</v>
      </c>
    </row>
    <row r="27">
      <c r="A27"/>
      <c r="B27" t="str">
        <f>Besoins!B11</f>
        <v>Piment de Cayenne</v>
      </c>
      <c r="C27" s="11">
        <f>Besoins!E11</f>
        <v>0.008</v>
      </c>
      <c r="D27" t="str">
        <f>Besoins!F11</f>
        <v>kg</v>
      </c>
    </row>
    <row r="28">
      <c r="A28"/>
      <c r="B28" t="str">
        <f>Besoins!B19</f>
        <v>Crème fraîche liquide 15% MG allégée</v>
      </c>
      <c r="C28" s="11">
        <f>Besoins!E19</f>
        <v>2</v>
      </c>
      <c r="D28" t="str">
        <f>Besoins!F19</f>
        <v>lt</v>
      </c>
    </row>
    <row r="29">
      <c r="A29" t="s" s="17">
        <v>152</v>
      </c>
      <c r="B29" t="str" s="14">
        <f>Procedure!D8</f>
        <v>Cuire les fruits de mer — Préchauffez le four sur la position vapeur. Étagez les 3 bacs GN de fruits de mer sur l'échelle de cuisson. Enfournez et passez à la vapeur durant 5 minutes. Laissez s'égoutter les bacs dans le four.</v>
      </c>
      <c r="C29"/>
      <c r="D29"/>
    </row>
    <row r="30">
      <c r="A30"/>
      <c r="B30" t="str">
        <f>Besoins!B24</f>
        <v>Cocktail de fruits de mer</v>
      </c>
      <c r="C30" s="11">
        <f>Besoins!E24</f>
        <v>12</v>
      </c>
      <c r="D30" t="str">
        <f>Besoins!F24</f>
        <v>kg</v>
      </c>
    </row>
    <row r="31">
      <c r="A31"/>
      <c r="B31" t="str">
        <f>Besoins!B25</f>
        <v>Moules décoquillées cuites</v>
      </c>
      <c r="C31" s="11">
        <f>Besoins!E25</f>
        <v>4</v>
      </c>
      <c r="D31" t="str">
        <f>Besoins!F25</f>
        <v>kg</v>
      </c>
    </row>
    <row r="32">
      <c r="A32" t="s" s="17">
        <v>153</v>
      </c>
      <c r="B32" t="str" s="14">
        <f>Procedure!D9</f>
        <v>Dresser les fruits de mer en timbale — Répartissez les fruits de mer dans 5 bacs GN 1/1 H 65. Nappez et versez équitablement la sauce américaine sur les fruits de mer. Agitez d'un léger mouvement circulaire les bacs de façon à lier tous les éléments ensemble. Respectez la procédure de fin de cuisson. Filmez. Stockez en armoire chaude et maintenez à la température de +63°C en attente de consommation.</v>
      </c>
      <c r="C32"/>
      <c r="D32"/>
    </row>
    <row r="33">
      <c r="A33" t="s" s="17">
        <v>154</v>
      </c>
      <c r="B33" t="str" s="14">
        <f>Procedure!D10</f>
        <v>Servir — Servez les fruits de mer à l'américaine à l'assiette accompagnés d'un riz pilaf.</v>
      </c>
      <c r="C33"/>
      <c r="D33"/>
    </row>
    <row r="34">
      <c r="A34"/>
      <c r="B34"/>
      <c r="C34"/>
      <c r="D34"/>
    </row>
    <row r="35">
      <c r="A35" t="s" s="16">
        <v>155</v>
      </c>
      <c r="B35"/>
      <c r="C35"/>
      <c r="D35"/>
    </row>
    <row r="36">
      <c r="A36" t="s" s="17">
        <v>142</v>
      </c>
      <c r="B36" t="str" s="14">
        <f>Procedure!D11</f>
        <v>Délayer la poudre dans l'eau froide en fouettant, puis porter à ébullition en remuant régulièrement.</v>
      </c>
      <c r="C36"/>
      <c r="D36"/>
    </row>
    <row r="37">
      <c r="A37"/>
      <c r="B37" t="s">
        <v>156</v>
      </c>
      <c r="C37" s="11">
        <f>'Besoins'!$B$2*4.875</f>
        <v>4.875</v>
      </c>
      <c r="D37" t="s">
        <v>34</v>
      </c>
    </row>
    <row r="38">
      <c r="A38"/>
      <c r="B38" t="str">
        <f>Besoins!B16</f>
        <v>Fumet de Crustacés déshydraté (Knorr Professional)</v>
      </c>
      <c r="C38" s="11">
        <f>Besoins!E16</f>
        <v>0.125</v>
      </c>
      <c r="D38" t="str">
        <f>Besoins!F16</f>
        <v>kg</v>
      </c>
    </row>
    <row r="39">
      <c r="A39"/>
      <c r="B39"/>
      <c r="C39"/>
      <c r="D39"/>
    </row>
    <row r="40">
      <c r="A40" t="s" s="16">
        <v>157</v>
      </c>
      <c r="B40"/>
      <c r="C40"/>
      <c r="D40"/>
    </row>
    <row r="41">
      <c r="A41" t="s" s="17">
        <v>142</v>
      </c>
      <c r="B41" t="str" s="14">
        <f>"[DISSOUDRE] "&amp;Procedure!D12</f>
        <v>[DISSOUDRE] Délayer la poudre dans l'eau froide en fouettant, puis porter à ébullition en remuant régulièrement.</v>
      </c>
      <c r="C41"/>
      <c r="D41"/>
    </row>
    <row r="42">
      <c r="A42"/>
      <c r="B42" t="s">
        <v>156</v>
      </c>
      <c r="C42" s="11">
        <f>'Besoins'!$B$2*4.925</f>
        <v>4.925</v>
      </c>
      <c r="D42" t="s">
        <v>34</v>
      </c>
    </row>
    <row r="43">
      <c r="A43"/>
      <c r="B43" t="str">
        <f>Besoins!B17</f>
        <v>Fumet de Poisson déshydraté (Knorr Professional)</v>
      </c>
      <c r="C43" s="11">
        <f>Besoins!E17</f>
        <v>0.075</v>
      </c>
      <c r="D43" t="str">
        <f>Besoins!F17</f>
        <v>kg</v>
      </c>
    </row>
    <row r="44">
      <c r="A44"/>
      <c r="B44"/>
      <c r="C44"/>
      <c r="D44"/>
    </row>
    <row r="45">
      <c r="A45" t="s" s="16">
        <v>158</v>
      </c>
      <c r="B45"/>
      <c r="C45"/>
      <c r="D45"/>
    </row>
    <row r="46">
      <c r="A46" t="s" s="17">
        <v>142</v>
      </c>
      <c r="B46" t="str" s="14">
        <f>"[METTRE EN PLACE] "&amp;Procedure!D13</f>
        <v>[METTRE EN PLACE] Mettre en place — Peser, mesurer et contrôler les denrées. Tamiser la farine. Découper le beurre en parcelles.</v>
      </c>
      <c r="C46"/>
      <c r="D46"/>
    </row>
    <row r="47">
      <c r="A47"/>
      <c r="B47" t="str">
        <f>Besoins!B18</f>
        <v>Beurre de cuisine bloc 10 kg</v>
      </c>
      <c r="C47" s="11">
        <f>Besoins!E18</f>
        <v>0.72</v>
      </c>
      <c r="D47" t="str">
        <f>Besoins!F18</f>
        <v>kg</v>
      </c>
    </row>
    <row r="48">
      <c r="A48"/>
      <c r="B48" t="str">
        <f>Besoins!B10</f>
        <v>farine de blé tamisée type 55</v>
      </c>
      <c r="C48" s="11">
        <f>Besoins!E10</f>
        <v>0.72</v>
      </c>
      <c r="D48" t="str">
        <f>Besoins!F10</f>
        <v>kg</v>
      </c>
    </row>
    <row r="49">
      <c r="A49" t="s" s="17">
        <v>143</v>
      </c>
      <c r="B49" t="str" s="14">
        <f>"[ÉTUVER] "&amp;Procedure!D14</f>
        <v>[ÉTUVER] Réaliser le roux — Faire fondre le beurre en parcelles dans une sauteuse suffisamment grande. Ajouter la farine tamisée dès que le beurre est fondu. Mélanger à l'aide d'une spatule ou d'un fouet à sauce jusqu'à obtenir un mélange lisse et homogène.</v>
      </c>
      <c r="C49"/>
      <c r="D49"/>
    </row>
    <row r="50">
      <c r="A50"/>
      <c r="B50" t="str">
        <f>Besoins!B18</f>
        <v>Beurre de cuisine bloc 10 kg</v>
      </c>
      <c r="C50" s="11">
        <f>Besoins!E18</f>
        <v>0.72</v>
      </c>
      <c r="D50" t="str">
        <f>Besoins!F18</f>
        <v>kg</v>
      </c>
    </row>
    <row r="51">
      <c r="A51"/>
      <c r="B51" t="str">
        <f>Besoins!B10</f>
        <v>farine de blé tamisée type 55</v>
      </c>
      <c r="C51" s="11">
        <f>Besoins!E10</f>
        <v>0.72</v>
      </c>
      <c r="D51" t="str">
        <f>Besoins!F10</f>
        <v>kg</v>
      </c>
    </row>
    <row r="52">
      <c r="A52" t="s" s="17">
        <v>145</v>
      </c>
      <c r="B52" t="str" s="14">
        <f>"[RÉDUIRE] "&amp;Procedure!D15</f>
        <v>[RÉDUIRE] Cuire le roux blanc — Cuire très doucement à feu réduit sans arrêter de mélanger. Arrêter la cuisson lorsqu'il blanchit et devient mousseux — on dit alors qu'il « fleurit ».</v>
      </c>
      <c r="C52"/>
      <c r="D52"/>
    </row>
    <row r="53">
      <c r="A53"/>
      <c r="B53" t="str" s="18">
        <f>"ℹ "&amp;Procedure!E15</f>
        <v>ℹ</v>
      </c>
      <c r="C53"/>
      <c r="D53"/>
    </row>
    <row r="54">
      <c r="A54" t="s" s="17">
        <v>148</v>
      </c>
      <c r="B54" t="str" s="14">
        <f>"[REFROIDIR] "&amp;Procedure!D16</f>
        <v>[REFROIDIR] Refroidir rapidement — Retirer la sauteuse du feu. Si nécessaire, plonger le fond dans une plaque d'eau froide pour stopper la cuisson.</v>
      </c>
      <c r="C54"/>
      <c r="D54"/>
    </row>
    <row r="55">
      <c r="A55"/>
      <c r="B55"/>
      <c r="C55"/>
      <c r="D55"/>
    </row>
    <row r="56">
      <c r="A56" t="s" s="19">
        <v>21</v>
      </c>
      <c r="B56"/>
      <c r="C56"/>
      <c r="D56"/>
    </row>
  </sheetData>
  <sheetProtection sheet="1" formatRows="0" formatColumns="0"/>
  <mergeCells count="23">
    <mergeCell ref="A1:D1"/>
    <mergeCell ref="A2:D2"/>
    <mergeCell ref="A4:D4"/>
    <mergeCell ref="B5:D5"/>
    <mergeCell ref="B6:D6"/>
    <mergeCell ref="B10:D10"/>
    <mergeCell ref="B13:D13"/>
    <mergeCell ref="B15:D15"/>
    <mergeCell ref="B22:D22"/>
    <mergeCell ref="B29:D29"/>
    <mergeCell ref="B32:D32"/>
    <mergeCell ref="B33:D33"/>
    <mergeCell ref="A35:D35"/>
    <mergeCell ref="B36:D36"/>
    <mergeCell ref="A40:D40"/>
    <mergeCell ref="B41:D41"/>
    <mergeCell ref="A45:D45"/>
    <mergeCell ref="B46:D46"/>
    <mergeCell ref="B49:D49"/>
    <mergeCell ref="B52:D52"/>
    <mergeCell ref="B53:D53"/>
    <mergeCell ref="B54:D54"/>
    <mergeCell ref="A56:D5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2026-09-16T01:13:08Z</dcterms:created>
  <dc:title>TIMBALE DE FRUITS DE MER À L'AM</dc:title>
  <dc:subject/>
  <dc:creator>CUIS.web</dc:creator>
  <cp:lastModifiedBy/>
  <cp:keywords/>
  <dc:description>Export automatique — moteur récursif d'origine : Bernard Vandendaele</dc:description>
  <cp:category/>
  <dc:language>en-US</dc:language>
  <dcterms:modified xsi:type="dcterms:W3CDTF">2026-09-16T01:13:08Z</dcterms:modified>
  <cp:revision>1</cp:revision>
</cp:coreProperties>
</file>