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<sst xmlns="http://schemas.openxmlformats.org/spreadsheetml/2006/main" count="138" uniqueCount="138">
  <si>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</si>
  <si>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</si>
  <si>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DOS DE COLIN SAUCE CARDINAL EN PAPILLOTE</t>
  </si>
  <si>
    <t>Code</t>
  </si>
  <si>
    <t>GRO_CDC_058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</si>
  <si>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</si>
  <si>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</si>
  <si>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</si>
  <si>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</si>
  <si>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</si>
  <si>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</si>
  <si>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</si>
  <si>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</si>
  <si>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</si>
  <si>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</si>
  <si>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</si>
  <si>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</si>
  <si>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</si>
  <si>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</si>
  <si>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</si>
  <si>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00:20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</si>
  <si>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</si>
  <si>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</si>
  <si>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</si>
  <si>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</si>
  <si>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</si>
  <si>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</si>
  <si>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</si>
  <si>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</si>
  <si>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</si>
  <si>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</si>
  <si>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</si>
  <si>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</si>
  <si>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</si>
  <si>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</si>
  <si>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</si>
  <si>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</si>
  <si>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</si>
  <si>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</si>
  <si>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</si>
  <si>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</si>
  <si>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EPI-PIMENT-CAYE</t>
  </si>
  <si>
    <t>Piment de Cayenne</t>
  </si>
  <si>
    <t>Épices en poudre et graines</t>
  </si>
  <si>
    <t>kg</t>
  </si>
  <si>
    <t>EPI-POIVRE-NOIR</t>
  </si>
  <si>
    <t>Poivre noir moulu</t>
  </si>
  <si>
    <t>MEL-HERBES-PRO</t>
  </si>
  <si>
    <t>Herbes de Provence</t>
  </si>
  <si>
    <t>Mélanges et épices composées</t>
  </si>
  <si>
    <t>KNORR-FUMET-CRUS</t>
  </si>
  <si>
    <t>Fumet de Crustacés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</si>
  <si>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</si>
  <si>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</si>
  <si>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</si>
  <si>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</si>
  <si>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</si>
  <si>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</si>
  <si>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</si>
  <si>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</si>
  <si>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</si>
  <si>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FROM-EMMENTAL</t>
  </si>
  <si>
    <t>Emmental râpé vrac</t>
  </si>
  <si>
    <t>Fromages de base cuisine</t>
  </si>
  <si>
    <t>RNM0440123</t>
  </si>
  <si>
    <t>ÉCHALOTE France cat.I</t>
  </si>
  <si>
    <t>Légumes</t>
  </si>
  <si>
    <t>RNM27820123</t>
  </si>
  <si>
    <t>OIGNON jaune France cat.I 60-80mm</t>
  </si>
  <si>
    <t>SEL-FIN</t>
  </si>
  <si>
    <t>Sel fin de cuisine</t>
  </si>
  <si>
    <t>Sels et condiments de base</t>
  </si>
  <si>
    <t>RNMS00865</t>
  </si>
  <si>
    <t>Tomates en dés surgelées IQF</t>
  </si>
  <si>
    <t>Légumes surgelés</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</si>
  <si>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</si>
  <si>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</si>
  <si>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</si>
  <si>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</si>
  <si>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</si>
  <si>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</si>
  <si>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</si>
  <si>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</si>
  <si>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</si>
  <si>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</si>
  <si>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</si>
  <si>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</si>
  <si>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</si>
  <si>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crustacés reconstitué (collectivité)</t>
  </si>
  <si>
    <t>Préparations de base collectivité</t>
  </si>
  <si>
    <t xml:space="preserve">        ↳ EAU</t>
  </si>
  <si>
    <t xml:space="preserve">        ↳ Fumet de Crustacés déshydraté (Knorr Professional)</t>
  </si>
  <si>
    <t xml:space="preserve">    ↳ Vin blanc sec de cuisson</t>
  </si>
  <si>
    <t xml:space="preserve">    ↳ Tomates en dés surgelées IQF</t>
  </si>
  <si>
    <t xml:space="preserve">    ↳ OIGNON jaune France cat.I 60-80mm</t>
  </si>
  <si>
    <t xml:space="preserve">    ↳ ÉCHALOTE France cat.I</t>
  </si>
  <si>
    <t xml:space="preserve">    ↳ Herbes de Provence</t>
  </si>
  <si>
    <t xml:space="preserve">    ↳ Crème fraîche liquide 15% MG allégée</t>
  </si>
  <si>
    <t xml:space="preserve">    ↳ Sel fin de cuisine</t>
  </si>
  <si>
    <t xml:space="preserve">    ↳ Poivre noir moulu</t>
  </si>
  <si>
    <t xml:space="preserve">    ↳ Piment de Cayenne</t>
  </si>
  <si>
    <t xml:space="preserve">    ↳ Roux Blanc</t>
  </si>
  <si>
    <t>Roux et liaisons de base</t>
  </si>
  <si>
    <t xml:space="preserve">        ↳ Beurre de cuisine bloc 10 kg</t>
  </si>
  <si>
    <t xml:space="preserve">        ↳ farine de blé tamisée type 55</t>
  </si>
  <si>
    <t xml:space="preserve">    ↳ Emmental râpé vrac</t>
  </si>
  <si>
    <t>Recette</t>
  </si>
  <si>
    <t>#</t>
  </si>
  <si>
    <t>Verbe</t>
  </si>
  <si>
    <t>Étape</t>
  </si>
  <si>
    <t>Précision technique</t>
  </si>
  <si>
    <t>Durée</t>
  </si>
  <si>
    <t>Plaquer les papillotes — Disposer 10 papillotes par plaque GN 1/1. Étager les plaques sur une échelle de cuisson.</t>
  </si>
  <si>
    <t>Servir — Servir une papillote accompagnée de riz, d'épinards, de pommes vapeur, etc.</t>
  </si>
  <si>
    <t>Fumet de crustacés reconstitué (collectivité)</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</si>
  <si>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</si>
  <si>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</si>
  <si>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</si>
  <si>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</si>
  <si>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</si>
  <si>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</si>
  <si>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</si>
  <si>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</si>
  <si>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</si>
  <si>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DOS DE COLIN SAUCE CARDINAL EN PAPILLOTE</t>
  </si>
  <si>
    <t>DOS DE COLIN SAUCE CARDINAL EN PAPILLOTE  GRO_CDC_058</t>
  </si>
  <si>
    <t>1.</t>
  </si>
  <si>
    <t>2.</t>
  </si>
  <si>
    <t>3.</t>
  </si>
  <si>
    <t xml:space="preserve">    Roux Blanc</t>
  </si>
  <si>
    <t>4.</t>
  </si>
  <si>
    <t xml:space="preserve">    Fumet de crustacés reconstitué (collectivité)</t>
  </si>
  <si>
    <t>5.</t>
  </si>
  <si>
    <t>6.</t>
  </si>
  <si>
    <t>7.</t>
  </si>
  <si>
    <t>8.</t>
  </si>
  <si>
    <t>↳ Fumet de crustacés reconstitué (collectivité)  GRO-FUMET-CRUS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</si>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</sst>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278.102425</v>
      </c>
    </row>
    <row r="12">
      <c r="A12" t="s" s="3">
        <v>16</v>
      </c>
      <c r="B12" s="4">
        <v>2.78102425</v>
      </c>
    </row>
    <row r="13">
      <c r="A13"/>
      <c r="B13"/>
    </row>
    <row r="14">
      <c r="A14" t="s" s="5">
        <v>17</v>
      </c>
      <c r="B14" t="s" s="5">
        <v>14</v>
      </c>
    </row>
    <row r="15">
      <c r="A15" t="s" s="5">
        <v>18</v>
      </c>
      <c r="B15" s="6">
        <v>278.102425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6.825</v>
      </c>
      <c r="E8" s="11">
        <f>D8*$B$2</f>
        <v>6.825</v>
      </c>
      <c r="F8" t="s">
        <v>34</v>
      </c>
      <c r="G8" s="4">
        <f>E8*0.003</f>
        <v>0.020475</v>
      </c>
    </row>
    <row r="9">
      <c r="A9" t="s" s="12">
        <v>38</v>
      </c>
      <c r="B9" t="s">
        <v>39</v>
      </c>
      <c r="C9" t="s">
        <v>40</v>
      </c>
      <c r="D9" s="9">
        <v>0.65</v>
      </c>
      <c r="E9" s="11">
        <f>D9*$B$2</f>
        <v>0.65</v>
      </c>
      <c r="F9" t="s">
        <v>24</v>
      </c>
      <c r="G9" s="4">
        <f>E9*0</f>
        <v>0</v>
      </c>
    </row>
    <row r="10">
      <c r="A10" t="s">
        <v>41</v>
      </c>
      <c r="B10" t="s">
        <v>42</v>
      </c>
      <c r="C10" t="s">
        <v>43</v>
      </c>
      <c r="D10" s="9">
        <v>0.008</v>
      </c>
      <c r="E10" s="11">
        <f>D10*$B$2</f>
        <v>0.008</v>
      </c>
      <c r="F10" t="s">
        <v>44</v>
      </c>
      <c r="G10" s="4">
        <f>E10*9.8</f>
        <v>0.0784</v>
      </c>
    </row>
    <row r="11">
      <c r="A11" t="s">
        <v>45</v>
      </c>
      <c r="B11" t="s">
        <v>46</v>
      </c>
      <c r="C11" t="s">
        <v>43</v>
      </c>
      <c r="D11" s="9">
        <v>0.007</v>
      </c>
      <c r="E11" s="11">
        <f>D11*$B$2</f>
        <v>0.007</v>
      </c>
      <c r="F11" t="s">
        <v>44</v>
      </c>
      <c r="G11" s="4">
        <f>E11*12.5</f>
        <v>0.0875</v>
      </c>
    </row>
    <row r="12">
      <c r="A12" t="s">
        <v>47</v>
      </c>
      <c r="B12" t="s">
        <v>48</v>
      </c>
      <c r="C12" t="s">
        <v>49</v>
      </c>
      <c r="D12" s="9">
        <v>0.003</v>
      </c>
      <c r="E12" s="11">
        <f>D12*$B$2</f>
        <v>0.003</v>
      </c>
      <c r="F12" t="s">
        <v>44</v>
      </c>
      <c r="G12" s="4">
        <f>E12*9.5</f>
        <v>0.0285</v>
      </c>
    </row>
    <row r="13">
      <c r="A13" t="s">
        <v>50</v>
      </c>
      <c r="B13" t="s">
        <v>51</v>
      </c>
      <c r="C13" t="s">
        <v>52</v>
      </c>
      <c r="D13" s="9">
        <v>0.175</v>
      </c>
      <c r="E13" s="11">
        <f>D13*$B$2</f>
        <v>0.175</v>
      </c>
      <c r="F13" t="s">
        <v>44</v>
      </c>
      <c r="G13" s="4">
        <f>E13*27.72</f>
        <v>4.851</v>
      </c>
    </row>
    <row r="14">
      <c r="A14" t="s">
        <v>53</v>
      </c>
      <c r="B14" t="s">
        <v>54</v>
      </c>
      <c r="C14" t="s">
        <v>55</v>
      </c>
      <c r="D14" s="9">
        <v>0.65</v>
      </c>
      <c r="E14" s="11">
        <f>D14*$B$2</f>
        <v>0.65</v>
      </c>
      <c r="F14" t="s">
        <v>44</v>
      </c>
      <c r="G14" s="4">
        <f>E14*4.9</f>
        <v>3.185</v>
      </c>
    </row>
    <row r="15">
      <c r="A15" t="s">
        <v>56</v>
      </c>
      <c r="B15" t="s">
        <v>57</v>
      </c>
      <c r="C15" t="s">
        <v>55</v>
      </c>
      <c r="D15" s="9">
        <v>0.5</v>
      </c>
      <c r="E15" s="11">
        <f>D15*$B$2</f>
        <v>0.5</v>
      </c>
      <c r="F15" t="s">
        <v>44</v>
      </c>
      <c r="G15" s="4">
        <f>E15*5.2</f>
        <v>2.6</v>
      </c>
    </row>
    <row r="16">
      <c r="A16" t="s">
        <v>58</v>
      </c>
      <c r="B16" t="s">
        <v>59</v>
      </c>
      <c r="C16" t="s">
        <v>60</v>
      </c>
      <c r="D16" s="9">
        <v>3</v>
      </c>
      <c r="E16" s="11">
        <f>D16*$B$2</f>
        <v>3</v>
      </c>
      <c r="F16" t="s">
        <v>34</v>
      </c>
      <c r="G16" s="4">
        <f>E16*2.2</f>
        <v>6.6</v>
      </c>
    </row>
    <row r="17">
      <c r="A17" t="s">
        <v>61</v>
      </c>
      <c r="B17" t="s">
        <v>62</v>
      </c>
      <c r="C17" t="s">
        <v>63</v>
      </c>
      <c r="D17" s="9">
        <v>1</v>
      </c>
      <c r="E17" s="11">
        <f>D17*$B$2</f>
        <v>1</v>
      </c>
      <c r="F17" t="s">
        <v>44</v>
      </c>
      <c r="G17" s="4">
        <f>E17*7.2</f>
        <v>7.2</v>
      </c>
    </row>
    <row r="18">
      <c r="A18" t="s">
        <v>64</v>
      </c>
      <c r="B18" t="s">
        <v>65</v>
      </c>
      <c r="C18" t="s">
        <v>66</v>
      </c>
      <c r="D18" s="9">
        <v>0.5</v>
      </c>
      <c r="E18" s="11">
        <f>D18*$B$2</f>
        <v>0.5</v>
      </c>
      <c r="F18" t="s">
        <v>44</v>
      </c>
      <c r="G18" s="4">
        <f>E18*1.3</f>
        <v>0.65</v>
      </c>
    </row>
    <row r="19">
      <c r="A19" t="s">
        <v>67</v>
      </c>
      <c r="B19" t="s">
        <v>68</v>
      </c>
      <c r="C19" t="s">
        <v>66</v>
      </c>
      <c r="D19" s="9">
        <v>1</v>
      </c>
      <c r="E19" s="11">
        <f>D19*$B$2</f>
        <v>1</v>
      </c>
      <c r="F19" t="s">
        <v>44</v>
      </c>
      <c r="G19" s="4">
        <f>E19*0.4</f>
        <v>0.4</v>
      </c>
    </row>
    <row r="20">
      <c r="A20" t="s">
        <v>69</v>
      </c>
      <c r="B20" t="s">
        <v>70</v>
      </c>
      <c r="C20" t="s">
        <v>71</v>
      </c>
      <c r="D20" s="9">
        <v>0.073</v>
      </c>
      <c r="E20" s="11">
        <f>D20*$B$2</f>
        <v>0.073</v>
      </c>
      <c r="F20" t="s">
        <v>44</v>
      </c>
      <c r="G20" s="4">
        <f>E20*0.35</f>
        <v>0.02555</v>
      </c>
    </row>
    <row r="21">
      <c r="A21" t="s">
        <v>72</v>
      </c>
      <c r="B21" t="s">
        <v>73</v>
      </c>
      <c r="C21" t="s">
        <v>74</v>
      </c>
      <c r="D21" s="9">
        <v>7.8</v>
      </c>
      <c r="E21" s="11">
        <f>D21*$B$2</f>
        <v>7.8</v>
      </c>
      <c r="F21" t="s">
        <v>44</v>
      </c>
      <c r="G21" s="4">
        <f>E21*2.92</f>
        <v>22.776</v>
      </c>
    </row>
    <row r="22">
      <c r="A22" t="s">
        <v>75</v>
      </c>
      <c r="B22" t="s">
        <v>76</v>
      </c>
      <c r="C22" t="s">
        <v>77</v>
      </c>
      <c r="D22" s="9">
        <v>14</v>
      </c>
      <c r="E22" s="11">
        <f>D22*$B$2</f>
        <v>14</v>
      </c>
      <c r="F22" t="s">
        <v>44</v>
      </c>
      <c r="G22" s="4">
        <f>E22*16</f>
        <v>224</v>
      </c>
    </row>
    <row r="23">
      <c r="A23"/>
      <c r="B23"/>
      <c r="C23"/>
      <c r="D23"/>
      <c r="E23"/>
      <c r="F23" t="s" s="3">
        <v>78</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79</v>
      </c>
      <c r="B1" t="s" s="2">
        <v>80</v>
      </c>
      <c r="C1" t="s" s="2">
        <v>81</v>
      </c>
      <c r="D1" t="s" s="2">
        <v>82</v>
      </c>
      <c r="E1" t="s" s="2">
        <v>29</v>
      </c>
      <c r="F1" t="s" s="2">
        <v>5</v>
      </c>
    </row>
    <row r="2">
      <c r="A2">
        <v>0</v>
      </c>
      <c r="B2" t="s">
        <v>2</v>
      </c>
      <c r="C2" t="s">
        <v>83</v>
      </c>
      <c r="D2" s="11">
        <v>100</v>
      </c>
      <c r="E2" t="s">
        <v>24</v>
      </c>
      <c r="F2" t="s">
        <v>84</v>
      </c>
    </row>
    <row r="3">
      <c r="A3">
        <v>1</v>
      </c>
      <c r="B3" t="s">
        <v>85</v>
      </c>
      <c r="C3" t="s">
        <v>86</v>
      </c>
      <c r="D3" s="11">
        <v>14</v>
      </c>
      <c r="E3" t="s">
        <v>44</v>
      </c>
      <c r="F3" t="s">
        <v>77</v>
      </c>
    </row>
    <row r="4">
      <c r="A4">
        <v>1</v>
      </c>
      <c r="B4" t="s">
        <v>87</v>
      </c>
      <c r="C4" t="s">
        <v>86</v>
      </c>
      <c r="D4" s="11">
        <v>0.5</v>
      </c>
      <c r="E4" t="s">
        <v>44</v>
      </c>
      <c r="F4" t="s">
        <v>55</v>
      </c>
    </row>
    <row r="5">
      <c r="A5">
        <v>1</v>
      </c>
      <c r="B5" t="s">
        <v>88</v>
      </c>
      <c r="C5" t="s">
        <v>83</v>
      </c>
      <c r="D5" s="11">
        <v>7</v>
      </c>
      <c r="E5" t="s">
        <v>34</v>
      </c>
      <c r="F5" t="s">
        <v>89</v>
      </c>
    </row>
    <row r="6">
      <c r="A6">
        <v>2</v>
      </c>
      <c r="B6" t="s">
        <v>90</v>
      </c>
      <c r="C6" t="s">
        <v>86</v>
      </c>
      <c r="D6" s="11">
        <v>6.825</v>
      </c>
      <c r="E6" t="s">
        <v>34</v>
      </c>
      <c r="F6" t="s">
        <v>37</v>
      </c>
    </row>
    <row r="7">
      <c r="A7">
        <v>2</v>
      </c>
      <c r="B7" t="s">
        <v>91</v>
      </c>
      <c r="C7" t="s">
        <v>86</v>
      </c>
      <c r="D7" s="11">
        <v>0.175</v>
      </c>
      <c r="E7" t="s">
        <v>44</v>
      </c>
      <c r="F7" t="s">
        <v>52</v>
      </c>
    </row>
    <row r="8">
      <c r="A8">
        <v>1</v>
      </c>
      <c r="B8" t="s">
        <v>92</v>
      </c>
      <c r="C8" t="s">
        <v>86</v>
      </c>
      <c r="D8" s="11">
        <v>2</v>
      </c>
      <c r="E8" t="s">
        <v>34</v>
      </c>
      <c r="F8" t="s">
        <v>33</v>
      </c>
    </row>
    <row r="9">
      <c r="A9">
        <v>1</v>
      </c>
      <c r="B9" t="s">
        <v>93</v>
      </c>
      <c r="C9" t="s">
        <v>86</v>
      </c>
      <c r="D9" s="11">
        <v>7.8</v>
      </c>
      <c r="E9" t="s">
        <v>44</v>
      </c>
      <c r="F9" t="s">
        <v>74</v>
      </c>
    </row>
    <row r="10">
      <c r="A10">
        <v>1</v>
      </c>
      <c r="B10" t="s">
        <v>94</v>
      </c>
      <c r="C10" t="s">
        <v>86</v>
      </c>
      <c r="D10" s="11">
        <v>1</v>
      </c>
      <c r="E10" t="s">
        <v>44</v>
      </c>
      <c r="F10" t="s">
        <v>66</v>
      </c>
    </row>
    <row r="11">
      <c r="A11">
        <v>1</v>
      </c>
      <c r="B11" t="s">
        <v>95</v>
      </c>
      <c r="C11" t="s">
        <v>86</v>
      </c>
      <c r="D11" s="11">
        <v>0.5</v>
      </c>
      <c r="E11" t="s">
        <v>44</v>
      </c>
      <c r="F11" t="s">
        <v>66</v>
      </c>
    </row>
    <row r="12">
      <c r="A12">
        <v>1</v>
      </c>
      <c r="B12" t="s">
        <v>96</v>
      </c>
      <c r="C12" t="s">
        <v>86</v>
      </c>
      <c r="D12" s="11">
        <v>0.003</v>
      </c>
      <c r="E12" t="s">
        <v>44</v>
      </c>
      <c r="F12" t="s">
        <v>49</v>
      </c>
    </row>
    <row r="13">
      <c r="A13">
        <v>1</v>
      </c>
      <c r="B13" t="s">
        <v>97</v>
      </c>
      <c r="C13" t="s">
        <v>86</v>
      </c>
      <c r="D13" s="11">
        <v>3</v>
      </c>
      <c r="E13" t="s">
        <v>34</v>
      </c>
      <c r="F13" t="s">
        <v>60</v>
      </c>
    </row>
    <row r="14">
      <c r="A14">
        <v>1</v>
      </c>
      <c r="B14" t="s">
        <v>98</v>
      </c>
      <c r="C14" t="s">
        <v>86</v>
      </c>
      <c r="D14" s="11">
        <v>0.073</v>
      </c>
      <c r="E14" t="s">
        <v>44</v>
      </c>
      <c r="F14" t="s">
        <v>71</v>
      </c>
    </row>
    <row r="15">
      <c r="A15">
        <v>1</v>
      </c>
      <c r="B15" t="s">
        <v>99</v>
      </c>
      <c r="C15" t="s">
        <v>86</v>
      </c>
      <c r="D15" s="11">
        <v>0.007</v>
      </c>
      <c r="E15" t="s">
        <v>44</v>
      </c>
      <c r="F15" t="s">
        <v>43</v>
      </c>
    </row>
    <row r="16">
      <c r="A16">
        <v>1</v>
      </c>
      <c r="B16" t="s">
        <v>100</v>
      </c>
      <c r="C16" t="s">
        <v>86</v>
      </c>
      <c r="D16" s="11">
        <v>0.008</v>
      </c>
      <c r="E16" t="s">
        <v>44</v>
      </c>
      <c r="F16" t="s">
        <v>43</v>
      </c>
    </row>
    <row r="17">
      <c r="A17">
        <v>1</v>
      </c>
      <c r="B17" t="s">
        <v>101</v>
      </c>
      <c r="C17" t="s">
        <v>83</v>
      </c>
      <c r="D17" s="11">
        <v>1.3</v>
      </c>
      <c r="E17" t="s">
        <v>44</v>
      </c>
      <c r="F17" t="s">
        <v>102</v>
      </c>
    </row>
    <row r="18">
      <c r="A18">
        <v>2</v>
      </c>
      <c r="B18" t="s">
        <v>103</v>
      </c>
      <c r="C18" t="s">
        <v>86</v>
      </c>
      <c r="D18" s="11">
        <v>0.65</v>
      </c>
      <c r="E18" t="s">
        <v>44</v>
      </c>
      <c r="F18" t="s">
        <v>55</v>
      </c>
    </row>
    <row r="19">
      <c r="A19">
        <v>2</v>
      </c>
      <c r="B19" t="s">
        <v>104</v>
      </c>
      <c r="C19" t="s">
        <v>86</v>
      </c>
      <c r="D19" s="11">
        <v>0.65</v>
      </c>
      <c r="E19" t="s">
        <v>44</v>
      </c>
      <c r="F19" t="s">
        <v>40</v>
      </c>
    </row>
    <row r="20">
      <c r="A20">
        <v>1</v>
      </c>
      <c r="B20" t="s">
        <v>105</v>
      </c>
      <c r="C20" t="s">
        <v>86</v>
      </c>
      <c r="D20" s="11">
        <v>1</v>
      </c>
      <c r="E20" t="s">
        <v>44</v>
      </c>
      <c r="F20" t="s">
        <v>63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106</v>
      </c>
      <c r="B1" t="s" s="2">
        <v>107</v>
      </c>
      <c r="C1" t="s" s="2">
        <v>108</v>
      </c>
      <c r="D1" t="s" s="2">
        <v>109</v>
      </c>
      <c r="E1" t="s" s="2">
        <v>110</v>
      </c>
      <c r="F1" t="s" s="2">
        <v>111</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t>
        </is>
      </c>
      <c r="E3" t="s" s="14"/>
      <c r="F3"/>
    </row>
    <row r="4">
      <c r="A4" t="s">
        <v>2</v>
      </c>
      <c r="B4">
        <v>3</v>
      </c>
      <c r="C4"/>
      <c r="D4" t="inlineStr" s="14">
        <is>
          <t>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t>
        </is>
      </c>
      <c r="E5" t="s" s="14"/>
      <c r="F5"/>
    </row>
    <row r="6">
      <c r="A6" t="s">
        <v>2</v>
      </c>
      <c r="B6">
        <v>5</v>
      </c>
      <c r="C6"/>
      <c r="D6" t="inlineStr" s="14">
        <is>
          <t>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t>
        </is>
      </c>
      <c r="E6" t="s" s="14"/>
      <c r="F6"/>
    </row>
    <row r="7">
      <c r="A7" t="s">
        <v>2</v>
      </c>
      <c r="B7">
        <v>6</v>
      </c>
      <c r="C7"/>
      <c r="D7" t="s" s="14">
        <v>112</v>
      </c>
      <c r="E7" t="s" s="14"/>
      <c r="F7"/>
    </row>
    <row r="8">
      <c r="A8" t="s">
        <v>2</v>
      </c>
      <c r="B8">
        <v>7</v>
      </c>
      <c r="C8"/>
      <c r="D8" t="inlineStr" s="14">
        <is>
          <t>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t>
        </is>
      </c>
      <c r="E8" t="s" s="14"/>
      <c r="F8"/>
    </row>
    <row r="9">
      <c r="A9" t="s">
        <v>2</v>
      </c>
      <c r="B9">
        <v>8</v>
      </c>
      <c r="C9"/>
      <c r="D9" t="s" s="14">
        <v>113</v>
      </c>
      <c r="E9" t="s" s="14"/>
      <c r="F9"/>
    </row>
    <row r="10">
      <c r="A10" t="s">
        <v>114</v>
      </c>
      <c r="B10">
        <v>1</v>
      </c>
      <c r="C10"/>
      <c r="D10" t="s" s="14">
        <v>115</v>
      </c>
      <c r="E10" t="s" s="14"/>
      <c r="F10"/>
    </row>
    <row r="11">
      <c r="A11" t="s">
        <v>116</v>
      </c>
      <c r="B11">
        <v>1</v>
      </c>
      <c r="C11" t="s">
        <v>117</v>
      </c>
      <c r="D11" t="s" s="14">
        <v>118</v>
      </c>
      <c r="E11" t="s" s="14"/>
      <c r="F11"/>
    </row>
    <row r="12">
      <c r="A12" t="s">
        <v>116</v>
      </c>
      <c r="B12">
        <v>2</v>
      </c>
      <c r="C12" t="s">
        <v>119</v>
      </c>
      <c r="D12"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2" t="s" s="14"/>
      <c r="F12"/>
    </row>
    <row r="13">
      <c r="A13" t="s">
        <v>116</v>
      </c>
      <c r="B13">
        <v>3</v>
      </c>
      <c r="C13" t="s">
        <v>120</v>
      </c>
      <c r="D13" t="inlineStr" s="14">
        <is>
          <t>Cuire le roux blanc — Cuire très doucement à feu réduit sans arrêter de mélanger. Arrêter la cuisson lorsqu'il blanchit et devient mousseux — on dit alors qu'il « fleurit ».</t>
        </is>
      </c>
      <c r="E13" t="s" s="14">
        <v>121</v>
      </c>
      <c r="F13"/>
    </row>
    <row r="14">
      <c r="A14" t="s">
        <v>116</v>
      </c>
      <c r="B14">
        <v>4</v>
      </c>
      <c r="C14" t="s">
        <v>122</v>
      </c>
      <c r="D14" t="s" s="14">
        <v>123</v>
      </c>
      <c r="E14" t="s" s="14"/>
      <c r="F14"/>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50"/>
  <cols>
    <col min="1" max="1" width="22" customWidth="1"/>
    <col min="2" max="2" width="52" customWidth="1"/>
    <col min="3" max="3" width="14" customWidth="1"/>
    <col min="4" max="4" width="10" customWidth="1"/>
  </cols>
  <sheetData>
    <row r="1" customHeight="1" ht="24">
      <c r="A1" t="s" s="7">
        <v>124</v>
      </c>
      <c r="B1"/>
      <c r="C1"/>
      <c r="D1"/>
    </row>
    <row r="2">
      <c r="A2" t="str" s="15">
        <f>"GRO_CDC_058 · GRO.POISSONS · référence : "&amp;Besoins!B3&amp;" "&amp;Besoins!C3&amp;" · multiplicateur réglable sur la feuille ""Besoins"""</f>
        <v>GRO_CDC_058 · GRO.POISSONS · référence : 100 pc · multiplicateur réglable sur la feuille </v>
      </c>
      <c r="B2"/>
      <c r="C2"/>
      <c r="D2"/>
    </row>
    <row r="3">
      <c r="A3"/>
      <c r="B3"/>
      <c r="C3"/>
      <c r="D3"/>
    </row>
    <row r="4">
      <c r="A4" t="s" s="16">
        <v>125</v>
      </c>
      <c r="B4"/>
      <c r="C4"/>
      <c r="D4"/>
    </row>
    <row r="5">
      <c r="A5" t="s" s="17">
        <v>126</v>
      </c>
      <c r="B5" t="str" s="14">
        <f>Procedure!D2</f>
        <v>Mise en place du poste de travail — Vérifier les D.L.C., peser les denrées, sélectionner le matériel nécessaire. Désinfecter le matériel et le poste de travail suivant les protocoles.</v>
      </c>
      <c r="C5"/>
      <c r="D5"/>
    </row>
    <row r="6">
      <c r="A6" t="s" s="17">
        <v>127</v>
      </c>
      <c r="B6" t="str" s="14">
        <f>Procedure!D3</f>
        <v>Préparations préliminaires — Peler, laver et désinfecter les oignons et les échalotes suivant la procédure. Déconditionner les boîtes de tomates concassées suivant la procédure. Égoutter la tomate concassée dans un bac GN 1/1 H 45 perforé. Faire fondre 250 g de beurre dans une petite calotte. Réserver. Hacher l'oignon et ciseler l'échalote. Réserver. Laver et égoutter les dos de colin. Réserver au froid en attente d'utilisation.</v>
      </c>
      <c r="C6"/>
      <c r="D6"/>
    </row>
    <row r="7">
      <c r="A7"/>
      <c r="B7" t="str">
        <f>Besoins!B22</f>
        <v>Filets de colin lieu</v>
      </c>
      <c r="C7" s="11">
        <f>Besoins!E22</f>
        <v>14</v>
      </c>
      <c r="D7" t="str">
        <f>Besoins!F22</f>
        <v>kg</v>
      </c>
    </row>
    <row r="8">
      <c r="A8"/>
      <c r="B8" t="str">
        <f>Besoins!B15</f>
        <v>Beurre doux 82% MG plaquette</v>
      </c>
      <c r="C8" s="11">
        <f>Besoins!E15</f>
        <v>0.5</v>
      </c>
      <c r="D8" t="str">
        <f>Besoins!F15</f>
        <v>kg</v>
      </c>
    </row>
    <row r="9">
      <c r="A9"/>
      <c r="B9" t="str">
        <f>Besoins!B21</f>
        <v>Tomates en dés surgelées IQF</v>
      </c>
      <c r="C9" s="11">
        <f>Besoins!E21</f>
        <v>7.8</v>
      </c>
      <c r="D9" t="str">
        <f>Besoins!F21</f>
        <v>kg</v>
      </c>
    </row>
    <row r="10">
      <c r="A10"/>
      <c r="B10" t="str">
        <f>Besoins!B19</f>
        <v>OIGNON jaune France cat.I 60-80mm</v>
      </c>
      <c r="C10" s="11">
        <f>Besoins!E19</f>
        <v>1</v>
      </c>
      <c r="D10" t="str">
        <f>Besoins!F19</f>
        <v>kg</v>
      </c>
    </row>
    <row r="11">
      <c r="A11"/>
      <c r="B11" t="str">
        <f>Besoins!B18</f>
        <v>ÉCHALOTE France cat.I</v>
      </c>
      <c r="C11" s="11">
        <f>Besoins!E18</f>
        <v>0.5</v>
      </c>
      <c r="D11" t="str">
        <f>Besoins!F18</f>
        <v>kg</v>
      </c>
    </row>
    <row r="12">
      <c r="A12" t="s" s="17">
        <v>128</v>
      </c>
      <c r="B12" t="str" s="14">
        <f>Procedure!D4</f>
        <v>Confectionner le roux — Dans un rondeau, faire fondre le beurre. Ajouter la farine tamisée. Mélanger au fouet et laisser cuire sans coloration. Au terme de la cuisson, le roux blanchit et devient mousseux. Laisser refroidir le roux dans le rondeau qui servira ultérieurement à la confection de la sauce.</v>
      </c>
      <c r="C12"/>
      <c r="D12"/>
    </row>
    <row r="13">
      <c r="A13"/>
      <c r="B13" t="s">
        <v>129</v>
      </c>
      <c r="C13" s="11">
        <f>'Besoins'!$B$2*1.3</f>
        <v>1.3</v>
      </c>
      <c r="D13" t="s">
        <v>44</v>
      </c>
    </row>
    <row r="14">
      <c r="A14" t="s" s="17">
        <v>130</v>
      </c>
      <c r="B14" t="str" s="14">
        <f>Procedure!D5</f>
        <v>Confectionner la sauce cardinal — Dans un rondeau, faire revenir au beurre l'échalote et l'oignon, sans excès de coloration. Ajouter la tomate concassée et les herbes de Provence. Saler et poivrer. Laisser mijoter quelques instants. Mouiller avec le vin blanc et laisser réduire afin d'obtenir la consistance d'une fondue. Dans un rondeau, réaliser le fumet de crustacés à partir de fond déshydraté, en se reportant aux recommandations du fabricant. Verser le fumet chaud sur le roux froid. Lier à l'aide du fouet. Laisser cuire à feu doux. Adjoindre la fondue de tomate et la crème fraîche. Émulsionner au mixeur pour donner de l'onctuosité. Rectifier l'assaisonnement. Débarrasser la sauce dans des bacs GN 1/1 H 65 et refroidir la sauce en cellule de refroidissement.</v>
      </c>
      <c r="C14"/>
      <c r="D14"/>
    </row>
    <row r="15">
      <c r="A15"/>
      <c r="B15" t="s">
        <v>131</v>
      </c>
      <c r="C15" s="11">
        <f>'Besoins'!$B$2*7</f>
        <v>7</v>
      </c>
      <c r="D15" t="s">
        <v>34</v>
      </c>
    </row>
    <row r="16">
      <c r="A16"/>
      <c r="B16" t="str">
        <f>Besoins!B7</f>
        <v>Vin blanc sec de cuisson</v>
      </c>
      <c r="C16" s="11">
        <f>Besoins!E7</f>
        <v>2</v>
      </c>
      <c r="D16" t="str">
        <f>Besoins!F7</f>
        <v>lt</v>
      </c>
    </row>
    <row r="17">
      <c r="A17"/>
      <c r="B17" t="str">
        <f>Besoins!B21</f>
        <v>Tomates en dés surgelées IQF</v>
      </c>
      <c r="C17" s="11">
        <f>Besoins!E21</f>
        <v>7.8</v>
      </c>
      <c r="D17" t="str">
        <f>Besoins!F21</f>
        <v>kg</v>
      </c>
    </row>
    <row r="18">
      <c r="A18"/>
      <c r="B18" t="str">
        <f>Besoins!B19</f>
        <v>OIGNON jaune France cat.I 60-80mm</v>
      </c>
      <c r="C18" s="11">
        <f>Besoins!E19</f>
        <v>1</v>
      </c>
      <c r="D18" t="str">
        <f>Besoins!F19</f>
        <v>kg</v>
      </c>
    </row>
    <row r="19">
      <c r="A19"/>
      <c r="B19" t="str">
        <f>Besoins!B18</f>
        <v>ÉCHALOTE France cat.I</v>
      </c>
      <c r="C19" s="11">
        <f>Besoins!E18</f>
        <v>0.5</v>
      </c>
      <c r="D19" t="str">
        <f>Besoins!F18</f>
        <v>kg</v>
      </c>
    </row>
    <row r="20">
      <c r="A20"/>
      <c r="B20" t="str">
        <f>Besoins!B12</f>
        <v>Herbes de Provence</v>
      </c>
      <c r="C20" s="11">
        <f>Besoins!E12</f>
        <v>0.003</v>
      </c>
      <c r="D20" t="str">
        <f>Besoins!F12</f>
        <v>kg</v>
      </c>
    </row>
    <row r="21">
      <c r="A21"/>
      <c r="B21" t="str">
        <f>Besoins!B16</f>
        <v>Crème fraîche liquide 15% MG allégée</v>
      </c>
      <c r="C21" s="11">
        <f>Besoins!E16</f>
        <v>3</v>
      </c>
      <c r="D21" t="str">
        <f>Besoins!F16</f>
        <v>lt</v>
      </c>
    </row>
    <row r="22">
      <c r="A22"/>
      <c r="B22" t="str">
        <f>Besoins!B20</f>
        <v>Sel fin de cuisine</v>
      </c>
      <c r="C22" s="11">
        <f>Besoins!E20</f>
        <v>0.073</v>
      </c>
      <c r="D22" t="str">
        <f>Besoins!F20</f>
        <v>kg</v>
      </c>
    </row>
    <row r="23">
      <c r="A23"/>
      <c r="B23" t="str">
        <f>Besoins!B11</f>
        <v>Poivre noir moulu</v>
      </c>
      <c r="C23" s="11">
        <f>Besoins!E11</f>
        <v>0.007</v>
      </c>
      <c r="D23" t="str">
        <f>Besoins!F11</f>
        <v>kg</v>
      </c>
    </row>
    <row r="24">
      <c r="A24"/>
      <c r="B24" t="str">
        <f>Besoins!B10</f>
        <v>Piment de Cayenne</v>
      </c>
      <c r="C24" s="11">
        <f>Besoins!E10</f>
        <v>0.008</v>
      </c>
      <c r="D24" t="str">
        <f>Besoins!F10</f>
        <v>kg</v>
      </c>
    </row>
    <row r="25">
      <c r="A25" t="s" s="17">
        <v>132</v>
      </c>
      <c r="B25" t="str" s="14">
        <f>Procedure!D6</f>
        <v>Dresser les papillotes — Aligner sur un plan de travail, des rectangles de papier aluminium de 20x30 environ, de façon à travailler à la chaîne. Au pinceau, enduire de beurre fondu, le centre du papier aluminium. Déposer une portion de poisson sur chaque rectangle. Saler et poivrer le poisson. Napper le poisson avec 10 cL de sauce. Saupoudrer le poisson avec de l'emmenthal râpé. Plier la papillote : joindre les deux grands bords et les plier sur eux-mêmes. Plier les petites extrémités et les presser pour compacter le papier afin de rendre étanche les papillotes.</v>
      </c>
      <c r="C25"/>
      <c r="D25"/>
    </row>
    <row r="26">
      <c r="A26"/>
      <c r="B26" t="str">
        <f>Besoins!B11</f>
        <v>Poivre noir moulu</v>
      </c>
      <c r="C26" s="11">
        <f>Besoins!E11</f>
        <v>0.007</v>
      </c>
      <c r="D26" t="str">
        <f>Besoins!F11</f>
        <v>kg</v>
      </c>
    </row>
    <row r="27">
      <c r="A27"/>
      <c r="B27" t="str">
        <f>Besoins!B17</f>
        <v>Emmental râpé vrac</v>
      </c>
      <c r="C27" s="11">
        <f>Besoins!E17</f>
        <v>1</v>
      </c>
      <c r="D27" t="str">
        <f>Besoins!F17</f>
        <v>kg</v>
      </c>
    </row>
    <row r="28">
      <c r="A28"/>
      <c r="B28" t="str">
        <f>Besoins!B22</f>
        <v>Filets de colin lieu</v>
      </c>
      <c r="C28" s="11">
        <f>Besoins!E22</f>
        <v>14</v>
      </c>
      <c r="D28" t="str">
        <f>Besoins!F22</f>
        <v>kg</v>
      </c>
    </row>
    <row r="29">
      <c r="A29"/>
      <c r="B29" t="str">
        <f>Besoins!B20</f>
        <v>Sel fin de cuisine</v>
      </c>
      <c r="C29" s="11">
        <f>Besoins!E20</f>
        <v>0.073</v>
      </c>
      <c r="D29" t="str">
        <f>Besoins!F20</f>
        <v>kg</v>
      </c>
    </row>
    <row r="30">
      <c r="A30" t="s" s="17">
        <v>133</v>
      </c>
      <c r="B30" t="str" s="14">
        <f>Procedure!D7</f>
        <v>Plaquer les papillotes — Disposer 10 papillotes par plaque GN 1/1. Étager les plaques sur une échelle de cuisson.</v>
      </c>
      <c r="C30"/>
      <c r="D30"/>
    </row>
    <row r="31">
      <c r="A31" t="s" s="17">
        <v>134</v>
      </c>
      <c r="B31" t="str" s="14">
        <f>Procedure!D8</f>
        <v>Cuire les papillotes — Préchauffer le four en chaleur sèche à +175°C. Piquer la sonde de cuisson dans un dos de colin empapilloté. Enfourner l'échelle de cuisson. Cuire 15 minutes environ. Atteindre +63°C au cœur de la portion de poisson. Respecter la procédure de fin de cuisson. Stocker en armoire chaude et maintenir à +63°C en attente de consommation.</v>
      </c>
      <c r="C31"/>
      <c r="D31"/>
    </row>
    <row r="32">
      <c r="A32" t="s" s="17">
        <v>135</v>
      </c>
      <c r="B32" t="str" s="14">
        <f>Procedure!D9</f>
        <v>Servir — Servir une papillote accompagnée de riz, d'épinards, de pommes vapeur, etc.</v>
      </c>
      <c r="C32"/>
      <c r="D32"/>
    </row>
    <row r="33">
      <c r="A33"/>
      <c r="B33"/>
      <c r="C33"/>
      <c r="D33"/>
    </row>
    <row r="34">
      <c r="A34" t="s" s="16">
        <v>136</v>
      </c>
      <c r="B34"/>
      <c r="C34"/>
      <c r="D34"/>
    </row>
    <row r="35">
      <c r="A35" t="s" s="17">
        <v>126</v>
      </c>
      <c r="B35" t="str" s="14">
        <f>Procedure!D10</f>
        <v>Délayer la poudre dans l'eau froide en fouettant, puis porter à ébullition en remuant régulièrement.</v>
      </c>
      <c r="C35"/>
      <c r="D35"/>
    </row>
    <row r="36">
      <c r="A36"/>
      <c r="B36" t="str">
        <f>Besoins!B8</f>
        <v>EAU</v>
      </c>
      <c r="C36" s="11">
        <f>Besoins!E8</f>
        <v>6.825</v>
      </c>
      <c r="D36" t="str">
        <f>Besoins!F8</f>
        <v>lt</v>
      </c>
    </row>
    <row r="37">
      <c r="A37"/>
      <c r="B37" t="str">
        <f>Besoins!B13</f>
        <v>Fumet de Crustacés déshydraté (Knorr Professional)</v>
      </c>
      <c r="C37" s="11">
        <f>Besoins!E13</f>
        <v>0.175</v>
      </c>
      <c r="D37" t="str">
        <f>Besoins!F13</f>
        <v>kg</v>
      </c>
    </row>
    <row r="38">
      <c r="A38"/>
      <c r="B38"/>
      <c r="C38"/>
      <c r="D38"/>
    </row>
    <row r="39">
      <c r="A39" t="s" s="16">
        <v>137</v>
      </c>
      <c r="B39"/>
      <c r="C39"/>
      <c r="D39"/>
    </row>
    <row r="40">
      <c r="A40" t="s" s="17">
        <v>126</v>
      </c>
      <c r="B40" t="str" s="14">
        <f>"[METTRE EN PLACE] "&amp;Procedure!D11</f>
        <v>[METTRE EN PLACE] Mettre en place — Peser, mesurer et contrôler les denrées. Tamiser la farine. Découper le beurre en parcelles.</v>
      </c>
      <c r="C40"/>
      <c r="D40"/>
    </row>
    <row r="41">
      <c r="A41"/>
      <c r="B41" t="str">
        <f>Besoins!B14</f>
        <v>Beurre de cuisine bloc 10 kg</v>
      </c>
      <c r="C41" s="11">
        <f>Besoins!E14</f>
        <v>0.65</v>
      </c>
      <c r="D41" t="str">
        <f>Besoins!F14</f>
        <v>kg</v>
      </c>
    </row>
    <row r="42">
      <c r="A42"/>
      <c r="B42" t="str">
        <f>Besoins!B9</f>
        <v>farine de blé tamisée type 55</v>
      </c>
      <c r="C42" s="11">
        <f>Besoins!E9</f>
        <v>0.65</v>
      </c>
      <c r="D42" t="str">
        <f>Besoins!F9</f>
        <v>kg</v>
      </c>
    </row>
    <row r="43">
      <c r="A43" t="s" s="17">
        <v>127</v>
      </c>
      <c r="B43" t="str" s="14">
        <f>"[ÉTUVER] "&amp;Procedure!D12</f>
        <v>[ÉTUVER] Réaliser le roux — Faire fondre le beurre en parcelles dans une sauteuse suffisamment grande. Ajouter la farine tamisée dès que le beurre est fondu. Mélanger à l'aide d'une spatule ou d'un fouet à sauce jusqu'à obtenir un mélange lisse et homogène.</v>
      </c>
      <c r="C43"/>
      <c r="D43"/>
    </row>
    <row r="44">
      <c r="A44"/>
      <c r="B44" t="str">
        <f>Besoins!B14</f>
        <v>Beurre de cuisine bloc 10 kg</v>
      </c>
      <c r="C44" s="11">
        <f>Besoins!E14</f>
        <v>0.65</v>
      </c>
      <c r="D44" t="str">
        <f>Besoins!F14</f>
        <v>kg</v>
      </c>
    </row>
    <row r="45">
      <c r="A45"/>
      <c r="B45" t="str">
        <f>Besoins!B9</f>
        <v>farine de blé tamisée type 55</v>
      </c>
      <c r="C45" s="11">
        <f>Besoins!E9</f>
        <v>0.65</v>
      </c>
      <c r="D45" t="str">
        <f>Besoins!F9</f>
        <v>kg</v>
      </c>
    </row>
    <row r="46">
      <c r="A46" t="s" s="17">
        <v>128</v>
      </c>
      <c r="B46" t="str" s="14">
        <f>"[RÉDUIRE] "&amp;Procedure!D13</f>
        <v>[RÉDUIRE] Cuire le roux blanc — Cuire très doucement à feu réduit sans arrêter de mélanger. Arrêter la cuisson lorsqu'il blanchit et devient mousseux — on dit alors qu'il « fleurit ».</v>
      </c>
      <c r="C46"/>
      <c r="D46"/>
    </row>
    <row r="47">
      <c r="A47"/>
      <c r="B47" t="str" s="18">
        <f>"ℹ "&amp;Procedure!E13</f>
        <v>ℹ</v>
      </c>
      <c r="C47"/>
      <c r="D47"/>
    </row>
    <row r="48">
      <c r="A48" t="s" s="17">
        <v>130</v>
      </c>
      <c r="B48" t="str" s="14">
        <f>"[REFROIDIR] "&amp;Procedure!D14</f>
        <v>[REFROIDIR] Refroidir rapidement — Retirer la sauteuse du feu. Si nécessaire, plonger le fond dans une plaque d'eau froide pour stopper la cuisson.</v>
      </c>
      <c r="C48"/>
      <c r="D48"/>
    </row>
    <row r="49">
      <c r="A49"/>
      <c r="B49"/>
      <c r="C49"/>
      <c r="D49"/>
    </row>
    <row r="50">
      <c r="A50" t="s" s="19">
        <v>21</v>
      </c>
      <c r="B50"/>
      <c r="C50"/>
      <c r="D50"/>
    </row>
  </sheetData>
  <sheetProtection sheet="1" formatRows="0" formatColumns="0"/>
  <mergeCells count="20">
    <mergeCell ref="A1:D1"/>
    <mergeCell ref="A2:D2"/>
    <mergeCell ref="A4:D4"/>
    <mergeCell ref="B5:D5"/>
    <mergeCell ref="B6:D6"/>
    <mergeCell ref="B12:D12"/>
    <mergeCell ref="B14:D14"/>
    <mergeCell ref="B25:D25"/>
    <mergeCell ref="B30:D30"/>
    <mergeCell ref="B31:D31"/>
    <mergeCell ref="B32:D32"/>
    <mergeCell ref="A34:D34"/>
    <mergeCell ref="B35:D35"/>
    <mergeCell ref="A39:D39"/>
    <mergeCell ref="B40:D40"/>
    <mergeCell ref="B43:D43"/>
    <mergeCell ref="B46:D46"/>
    <mergeCell ref="B47:D47"/>
    <mergeCell ref="B48:D48"/>
    <mergeCell ref="A50:D5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2026-09-15T22:20:20Z</dcterms:created>
  <dc:title>DOS DE COLIN SAUCE CARDINAL EN </dc:title>
  <dc:subject/>
  <dc:creator>CUIS.web</dc:creator>
  <cp:lastModifiedBy/>
  <cp:keywords/>
  <dc:description>Export automatique — moteur récursif d'origine : Bernard Vandendaele</dc:description>
  <cp:category/>
  <dc:language>en-US</dc:language>
  <dcterms:modified xsi:type="dcterms:W3CDTF">2026-09-15T22:20:20Z</dcterms:modified>
  <cp:revision>1</cp:revision>
</cp:coreProperties>
</file>