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<sst xmlns="http://schemas.openxmlformats.org/spreadsheetml/2006/main" count="137" uniqueCount="137">
  <si>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</si>
  <si>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</si>
  <si>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SAUCE AMÉRICAINE</t>
  </si>
  <si>
    <t>Code</t>
  </si>
  <si>
    <t>GRO_CDC_199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</si>
  <si>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</si>
  <si>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</si>
  <si>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</si>
  <si>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</si>
  <si>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</si>
  <si>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</si>
  <si>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</si>
  <si>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</si>
  <si>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</si>
  <si>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</si>
  <si>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</si>
  <si>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</si>
  <si>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</si>
  <si>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</si>
  <si>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</si>
  <si>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</si>
  <si>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</si>
  <si>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</si>
  <si>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</si>
  <si>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</si>
  <si>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</si>
  <si>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</si>
  <si>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</si>
  <si>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</si>
  <si>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</si>
  <si>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</si>
  <si>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</si>
  <si>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</si>
  <si>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</si>
  <si>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</si>
  <si>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CONC-TOMATE</t>
  </si>
  <si>
    <t>Concentré de tomate double</t>
  </si>
  <si>
    <t>Concentrés et purées cuisines</t>
  </si>
  <si>
    <t>EPI-PIMENT-CAYE</t>
  </si>
  <si>
    <t>Piment de Cayenne</t>
  </si>
  <si>
    <t>Épices en poudre et graines</t>
  </si>
  <si>
    <t>EPI-POIVRE-NOIR</t>
  </si>
  <si>
    <t>Poivre noir moulu</t>
  </si>
  <si>
    <t>HER-ESTRAGON</t>
  </si>
  <si>
    <t>Estragon séché</t>
  </si>
  <si>
    <t>Herbes aromatiques séchées</t>
  </si>
  <si>
    <t>FLEUR-THYM</t>
  </si>
  <si>
    <t>Fleur de thym dehydratee</t>
  </si>
  <si>
    <t>HER-LAURIER</t>
  </si>
  <si>
    <t>Laurier sauce feuilles</t>
  </si>
  <si>
    <t>RNME101403</t>
  </si>
  <si>
    <t>Huile olive vierge extra bidon 5L</t>
  </si>
  <si>
    <t>Assaisonnements et corps gras</t>
  </si>
  <si>
    <t>u</t>
  </si>
  <si>
    <t>RNME101406</t>
  </si>
  <si>
    <t>Vinaigre vin rouge 6° bouteille 1,5L</t>
  </si>
  <si>
    <t>FAR-T55</t>
  </si>
  <si>
    <t>Farine de blé T55</t>
  </si>
  <si>
    <t>Farines de blé</t>
  </si>
  <si>
    <t>GLACE-VIANDE</t>
  </si>
  <si>
    <t>Glace de viande</t>
  </si>
  <si>
    <t>Fonds concentrés et extraits</t>
  </si>
  <si>
    <t>FOND-POISSON-POW</t>
  </si>
  <si>
    <t>Fumet de poisson déshydraté</t>
  </si>
  <si>
    <t>Fonds déshydratés et poudres</t>
  </si>
  <si>
    <t>BEU-DOUX</t>
  </si>
  <si>
    <t>Beurre doux 82% MG plaquette</t>
  </si>
  <si>
    <t>Beurres et margarines</t>
  </si>
  <si>
    <t>RNM0400123</t>
  </si>
  <si>
    <t>CÉLERI-BRANCHE vert France cat.I</t>
  </si>
  <si>
    <t>Légumes</t>
  </si>
  <si>
    <t>RNM4G100917</t>
  </si>
  <si>
    <t>Ails pelés 4G</t>
  </si>
  <si>
    <t>Légumes 4ème et 5ème gamme</t>
  </si>
  <si>
    <t>SEL-FIN</t>
  </si>
  <si>
    <t>Sel fin de cuisine</t>
  </si>
  <si>
    <t>Sels et condiments de base</t>
  </si>
  <si>
    <t>ECHALOTE-CI-SURG</t>
  </si>
  <si>
    <t>Échalotes ciselées surgelées</t>
  </si>
  <si>
    <t>Légumes surgelés</t>
  </si>
  <si>
    <t>RNMS00865</t>
  </si>
  <si>
    <t>Tomates en dés surgelées IQF</t>
  </si>
  <si>
    <t>RNMS00780</t>
  </si>
  <si>
    <t>Oignons émincés surgelés</t>
  </si>
  <si>
    <t>Pommes de terre surgelées</t>
  </si>
  <si>
    <t>RNMS00786</t>
  </si>
  <si>
    <t>Petits oignons blancs surgelés</t>
  </si>
  <si>
    <t>Total</t>
  </si>
  <si>
    <t>Niveau</t>
  </si>
  <si>
    <t>Composant</t>
  </si>
  <si>
    <t>Type</t>
  </si>
  <si>
    <t>Quantité (pour 100 pc)</t>
  </si>
  <si>
    <t>recette</t>
  </si>
  <si>
    <t>Sauces collectivité</t>
  </si>
  <si>
    <t xml:space="preserve">    ↳ Poitrine fumée n°1</t>
  </si>
  <si>
    <t>matiere</t>
  </si>
  <si>
    <t xml:space="preserve">    ↳ Petits oignons blancs surgelés</t>
  </si>
  <si>
    <t xml:space="preserve">    ↳ Oignons émincés surgelés</t>
  </si>
  <si>
    <t xml:space="preserve">    ↳ Ails pelés 4G</t>
  </si>
  <si>
    <t xml:space="preserve">    ↳ Échalotes ciselées surgelées</t>
  </si>
  <si>
    <t xml:space="preserve">    ↳ Estragon séché</t>
  </si>
  <si>
    <t xml:space="preserve">    ↳ CÉLERI-BRANCHE vert France cat.I</t>
  </si>
  <si>
    <t xml:space="preserve">    ↳ Concentré de tomate double</t>
  </si>
  <si>
    <t xml:space="preserve">    ↳ Tomates en dés surgelées IQF</t>
  </si>
  <si>
    <t xml:space="preserve">    ↳ Fleur de thym dehydratee</t>
  </si>
  <si>
    <t xml:space="preserve">    ↳ Laurier sauce feuilles</t>
  </si>
  <si>
    <t xml:space="preserve">    ↳ HUILE OLIVE (L)</t>
  </si>
  <si>
    <t>lt</t>
  </si>
  <si>
    <t>Conversions diverses</t>
  </si>
  <si>
    <t xml:space="preserve">        ↳ Huile olive vierge extra bidon 5L</t>
  </si>
  <si>
    <t xml:space="preserve">    ↳ Fumet de poisson déshydraté</t>
  </si>
  <si>
    <t xml:space="preserve">    ↳ VINAIGRE VIN ROUGE (L)</t>
  </si>
  <si>
    <t xml:space="preserve">        ↳ Vinaigre vin rouge 6° bouteille 1,5L</t>
  </si>
  <si>
    <t xml:space="preserve">    ↳ Glace de viande</t>
  </si>
  <si>
    <t xml:space="preserve">    ↳ Piment de Cayenne</t>
  </si>
  <si>
    <t xml:space="preserve">    ↳ Beurre doux 82% MG plaquette</t>
  </si>
  <si>
    <t xml:space="preserve">    ↳ Sel fin de cuisine</t>
  </si>
  <si>
    <t xml:space="preserve">    ↳ Farine de blé T55</t>
  </si>
  <si>
    <t xml:space="preserve">    ↳ Poivre noir moulu</t>
  </si>
  <si>
    <t>Recette</t>
  </si>
  <si>
    <t>#</t>
  </si>
  <si>
    <t>Verbe</t>
  </si>
  <si>
    <t>Étape</t>
  </si>
  <si>
    <t>Précision technique</t>
  </si>
  <si>
    <t>Durée</t>
  </si>
  <si>
    <t>Sauce dérivée — Sauce cardinal : additionner de la sauce béchamel à la sauce américaine. Cette sauce est surtout utilisée pour être gratinée.</t>
  </si>
  <si>
    <t>Fiche technique — SAUCE AMÉRICAINE</t>
  </si>
  <si>
    <t>SAUCE AMÉRICAINE  GRO_CDC_199</t>
  </si>
  <si>
    <t>1.</t>
  </si>
  <si>
    <t>2.</t>
  </si>
  <si>
    <t>3.</t>
  </si>
  <si>
    <t xml:space="preserve">    VINAIGRE VIN ROUGE (L) (conv.)</t>
  </si>
  <si>
    <t>4.</t>
  </si>
  <si>
    <t>5.</t>
  </si>
  <si>
    <t xml:space="preserve">    HUILE OLIVE (L) (conv.)</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</si>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</sst>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289.65161666667</v>
      </c>
    </row>
    <row r="12">
      <c r="A12" t="s" s="3">
        <v>16</v>
      </c>
      <c r="B12" s="4">
        <v>2.8965161666667</v>
      </c>
    </row>
    <row r="13">
      <c r="A13"/>
      <c r="B13"/>
    </row>
    <row r="14">
      <c r="A14" t="s" s="5">
        <v>17</v>
      </c>
      <c r="B14" t="s" s="5">
        <v>14</v>
      </c>
    </row>
    <row r="15">
      <c r="A15" t="s" s="5">
        <v>18</v>
      </c>
      <c r="B15" s="6">
        <v>289.65161666667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E7*10.69</f>
        <v>53.45</v>
      </c>
    </row>
    <row r="8">
      <c r="A8" t="s">
        <v>35</v>
      </c>
      <c r="B8" t="s">
        <v>36</v>
      </c>
      <c r="C8" t="s">
        <v>37</v>
      </c>
      <c r="D8" s="9">
        <v>0.5</v>
      </c>
      <c r="E8" s="11">
        <f>D8*$B$2</f>
        <v>0.5</v>
      </c>
      <c r="F8" t="s">
        <v>34</v>
      </c>
      <c r="G8" s="4">
        <f>E8*2.8</f>
        <v>1.4</v>
      </c>
    </row>
    <row r="9">
      <c r="A9" t="s">
        <v>38</v>
      </c>
      <c r="B9" t="s">
        <v>39</v>
      </c>
      <c r="C9" t="s">
        <v>40</v>
      </c>
      <c r="D9" s="9">
        <v>0.003</v>
      </c>
      <c r="E9" s="11">
        <f>D9*$B$2</f>
        <v>0.003</v>
      </c>
      <c r="F9" t="s">
        <v>34</v>
      </c>
      <c r="G9" s="4">
        <f>E9*9.8</f>
        <v>0.0294</v>
      </c>
    </row>
    <row r="10">
      <c r="A10" t="s">
        <v>41</v>
      </c>
      <c r="B10" t="s">
        <v>42</v>
      </c>
      <c r="C10" t="s">
        <v>40</v>
      </c>
      <c r="D10" s="9">
        <v>0.01</v>
      </c>
      <c r="E10" s="11">
        <f>D10*$B$2</f>
        <v>0.01</v>
      </c>
      <c r="F10" t="s">
        <v>34</v>
      </c>
      <c r="G10" s="4">
        <f>E10*12.5</f>
        <v>0.125</v>
      </c>
    </row>
    <row r="11">
      <c r="A11" t="s">
        <v>43</v>
      </c>
      <c r="B11" t="s">
        <v>44</v>
      </c>
      <c r="C11" t="s">
        <v>45</v>
      </c>
      <c r="D11" s="9">
        <v>0.01</v>
      </c>
      <c r="E11" s="11">
        <f>D11*$B$2</f>
        <v>0.01</v>
      </c>
      <c r="F11" t="s">
        <v>34</v>
      </c>
      <c r="G11" s="4">
        <f>E11*16</f>
        <v>0.16</v>
      </c>
    </row>
    <row r="12">
      <c r="A12" t="s">
        <v>46</v>
      </c>
      <c r="B12" t="s">
        <v>47</v>
      </c>
      <c r="C12" t="s">
        <v>45</v>
      </c>
      <c r="D12" s="9">
        <v>0.005</v>
      </c>
      <c r="E12" s="11">
        <f>D12*$B$2</f>
        <v>0.005</v>
      </c>
      <c r="F12" t="s">
        <v>34</v>
      </c>
      <c r="G12" s="4">
        <f>E12*28</f>
        <v>0.14</v>
      </c>
    </row>
    <row r="13">
      <c r="A13" t="s">
        <v>48</v>
      </c>
      <c r="B13" t="s">
        <v>49</v>
      </c>
      <c r="C13" t="s">
        <v>45</v>
      </c>
      <c r="D13" s="9">
        <v>0.001</v>
      </c>
      <c r="E13" s="11">
        <f>D13*$B$2</f>
        <v>0.001</v>
      </c>
      <c r="F13" t="s">
        <v>34</v>
      </c>
      <c r="G13" s="4">
        <f>E13*9.8</f>
        <v>0.0098</v>
      </c>
    </row>
    <row r="14">
      <c r="A14" t="s">
        <v>50</v>
      </c>
      <c r="B14" t="s">
        <v>51</v>
      </c>
      <c r="C14" t="s">
        <v>52</v>
      </c>
      <c r="D14" s="9">
        <v>0.1</v>
      </c>
      <c r="E14" s="11">
        <f>D14*$B$2</f>
        <v>0.1</v>
      </c>
      <c r="F14" t="s">
        <v>53</v>
      </c>
      <c r="G14" s="4">
        <f>E14*65.22</f>
        <v>6.522</v>
      </c>
    </row>
    <row r="15">
      <c r="A15" t="s">
        <v>54</v>
      </c>
      <c r="B15" t="s">
        <v>55</v>
      </c>
      <c r="C15" t="s">
        <v>52</v>
      </c>
      <c r="D15" s="9">
        <v>1.333333</v>
      </c>
      <c r="E15" s="11">
        <f>D15*$B$2</f>
        <v>1.333333</v>
      </c>
      <c r="F15" t="s">
        <v>53</v>
      </c>
      <c r="G15" s="4">
        <f>E15*1.7900004475</f>
        <v>2.386667</v>
      </c>
    </row>
    <row r="16">
      <c r="A16" t="s">
        <v>56</v>
      </c>
      <c r="B16" t="s">
        <v>57</v>
      </c>
      <c r="C16" t="s">
        <v>58</v>
      </c>
      <c r="D16" s="9">
        <v>0.75</v>
      </c>
      <c r="E16" s="11">
        <f>D16*$B$2</f>
        <v>0.75</v>
      </c>
      <c r="F16" t="s">
        <v>34</v>
      </c>
      <c r="G16" s="4">
        <f>E16*0.56</f>
        <v>0.42</v>
      </c>
    </row>
    <row r="17">
      <c r="A17" t="s">
        <v>59</v>
      </c>
      <c r="B17" t="s">
        <v>60</v>
      </c>
      <c r="C17" t="s">
        <v>61</v>
      </c>
      <c r="D17" s="9">
        <v>0.1</v>
      </c>
      <c r="E17" s="11">
        <f>D17*$B$2</f>
        <v>0.1</v>
      </c>
      <c r="F17" t="s">
        <v>34</v>
      </c>
      <c r="G17" s="4">
        <f>E17*55</f>
        <v>5.5</v>
      </c>
    </row>
    <row r="18">
      <c r="A18" t="s">
        <v>62</v>
      </c>
      <c r="B18" t="s">
        <v>63</v>
      </c>
      <c r="C18" t="s">
        <v>64</v>
      </c>
      <c r="D18" s="9">
        <v>10</v>
      </c>
      <c r="E18" s="11">
        <f>D18*$B$2</f>
        <v>10</v>
      </c>
      <c r="F18" t="s">
        <v>34</v>
      </c>
      <c r="G18" s="4">
        <f>E18*20</f>
        <v>200</v>
      </c>
    </row>
    <row r="19">
      <c r="A19" t="s">
        <v>65</v>
      </c>
      <c r="B19" t="s">
        <v>66</v>
      </c>
      <c r="C19" t="s">
        <v>67</v>
      </c>
      <c r="D19" s="9">
        <v>0.75</v>
      </c>
      <c r="E19" s="11">
        <f>D19*$B$2</f>
        <v>0.75</v>
      </c>
      <c r="F19" t="s">
        <v>34</v>
      </c>
      <c r="G19" s="4">
        <f>E19*5.2</f>
        <v>3.9</v>
      </c>
    </row>
    <row r="20">
      <c r="A20" t="s">
        <v>68</v>
      </c>
      <c r="B20" t="s">
        <v>69</v>
      </c>
      <c r="C20" t="s">
        <v>70</v>
      </c>
      <c r="D20" s="9">
        <v>0.15</v>
      </c>
      <c r="E20" s="11">
        <f>D20*$B$2</f>
        <v>0.15</v>
      </c>
      <c r="F20" t="s">
        <v>34</v>
      </c>
      <c r="G20" s="4">
        <f>E20*1.8</f>
        <v>0.27</v>
      </c>
    </row>
    <row r="21">
      <c r="A21" t="s">
        <v>71</v>
      </c>
      <c r="B21" t="s">
        <v>72</v>
      </c>
      <c r="C21" t="s">
        <v>73</v>
      </c>
      <c r="D21" s="9">
        <v>0.1</v>
      </c>
      <c r="E21" s="11">
        <f>D21*$B$2</f>
        <v>0.1</v>
      </c>
      <c r="F21" t="s">
        <v>34</v>
      </c>
      <c r="G21" s="4">
        <f>E21*8.11</f>
        <v>0.811</v>
      </c>
    </row>
    <row r="22">
      <c r="A22" t="s">
        <v>74</v>
      </c>
      <c r="B22" t="s">
        <v>75</v>
      </c>
      <c r="C22" t="s">
        <v>76</v>
      </c>
      <c r="D22" s="9">
        <v>0.065</v>
      </c>
      <c r="E22" s="11">
        <f>D22*$B$2</f>
        <v>0.065</v>
      </c>
      <c r="F22" t="s">
        <v>34</v>
      </c>
      <c r="G22" s="4">
        <f>E22*0.35</f>
        <v>0.02275</v>
      </c>
    </row>
    <row r="23">
      <c r="A23" t="s">
        <v>77</v>
      </c>
      <c r="B23" t="s">
        <v>78</v>
      </c>
      <c r="C23" t="s">
        <v>79</v>
      </c>
      <c r="D23" s="9">
        <v>0.25</v>
      </c>
      <c r="E23" s="11">
        <f>D23*$B$2</f>
        <v>0.25</v>
      </c>
      <c r="F23" t="s">
        <v>34</v>
      </c>
      <c r="G23" s="4">
        <f>E23*7.5</f>
        <v>1.875</v>
      </c>
    </row>
    <row r="24">
      <c r="A24" t="s">
        <v>80</v>
      </c>
      <c r="B24" t="s">
        <v>81</v>
      </c>
      <c r="C24" t="s">
        <v>79</v>
      </c>
      <c r="D24" s="9">
        <v>3</v>
      </c>
      <c r="E24" s="11">
        <f>D24*$B$2</f>
        <v>3</v>
      </c>
      <c r="F24" t="s">
        <v>34</v>
      </c>
      <c r="G24" s="4">
        <f>E24*2.92</f>
        <v>8.76</v>
      </c>
    </row>
    <row r="25">
      <c r="A25" t="s">
        <v>82</v>
      </c>
      <c r="B25" t="s">
        <v>83</v>
      </c>
      <c r="C25" t="s">
        <v>84</v>
      </c>
      <c r="D25" s="9">
        <v>0.5</v>
      </c>
      <c r="E25" s="11">
        <f>D25*$B$2</f>
        <v>0.5</v>
      </c>
      <c r="F25" t="s">
        <v>34</v>
      </c>
      <c r="G25" s="4">
        <f>E25*3.89</f>
        <v>1.945</v>
      </c>
    </row>
    <row r="26">
      <c r="A26" t="s">
        <v>85</v>
      </c>
      <c r="B26" t="s">
        <v>86</v>
      </c>
      <c r="C26" t="s">
        <v>84</v>
      </c>
      <c r="D26" s="9">
        <v>0.5</v>
      </c>
      <c r="E26" s="11">
        <f>D26*$B$2</f>
        <v>0.5</v>
      </c>
      <c r="F26" t="s">
        <v>34</v>
      </c>
      <c r="G26" s="4">
        <f>E26*3.85</f>
        <v>1.925</v>
      </c>
    </row>
    <row r="27">
      <c r="A27"/>
      <c r="B27"/>
      <c r="C27"/>
      <c r="D27"/>
      <c r="E27"/>
      <c r="F27" t="s" s="3">
        <v>87</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5</v>
      </c>
      <c r="E3" t="s">
        <v>34</v>
      </c>
      <c r="F3" t="s">
        <v>33</v>
      </c>
    </row>
    <row r="4">
      <c r="A4">
        <v>1</v>
      </c>
      <c r="B4" t="s">
        <v>96</v>
      </c>
      <c r="C4" t="s">
        <v>95</v>
      </c>
      <c r="D4" s="11">
        <v>0.5</v>
      </c>
      <c r="E4" t="s">
        <v>34</v>
      </c>
      <c r="F4" t="s">
        <v>84</v>
      </c>
    </row>
    <row r="5">
      <c r="A5">
        <v>1</v>
      </c>
      <c r="B5" t="s">
        <v>97</v>
      </c>
      <c r="C5" t="s">
        <v>95</v>
      </c>
      <c r="D5" s="11">
        <v>0.5</v>
      </c>
      <c r="E5" t="s">
        <v>34</v>
      </c>
      <c r="F5" t="s">
        <v>84</v>
      </c>
    </row>
    <row r="6">
      <c r="A6">
        <v>1</v>
      </c>
      <c r="B6" t="s">
        <v>98</v>
      </c>
      <c r="C6" t="s">
        <v>95</v>
      </c>
      <c r="D6" s="11">
        <v>0.1</v>
      </c>
      <c r="E6" t="s">
        <v>34</v>
      </c>
      <c r="F6" t="s">
        <v>73</v>
      </c>
    </row>
    <row r="7">
      <c r="A7">
        <v>1</v>
      </c>
      <c r="B7" t="s">
        <v>99</v>
      </c>
      <c r="C7" t="s">
        <v>95</v>
      </c>
      <c r="D7" s="11">
        <v>0.25</v>
      </c>
      <c r="E7" t="s">
        <v>34</v>
      </c>
      <c r="F7" t="s">
        <v>79</v>
      </c>
    </row>
    <row r="8">
      <c r="A8">
        <v>1</v>
      </c>
      <c r="B8" t="s">
        <v>100</v>
      </c>
      <c r="C8" t="s">
        <v>95</v>
      </c>
      <c r="D8" s="11">
        <v>0.01</v>
      </c>
      <c r="E8" t="s">
        <v>34</v>
      </c>
      <c r="F8" t="s">
        <v>45</v>
      </c>
    </row>
    <row r="9">
      <c r="A9">
        <v>1</v>
      </c>
      <c r="B9" t="s">
        <v>101</v>
      </c>
      <c r="C9" t="s">
        <v>95</v>
      </c>
      <c r="D9" s="11">
        <v>0.15</v>
      </c>
      <c r="E9" t="s">
        <v>34</v>
      </c>
      <c r="F9" t="s">
        <v>70</v>
      </c>
    </row>
    <row r="10">
      <c r="A10">
        <v>1</v>
      </c>
      <c r="B10" t="s">
        <v>102</v>
      </c>
      <c r="C10" t="s">
        <v>95</v>
      </c>
      <c r="D10" s="11">
        <v>0.5</v>
      </c>
      <c r="E10" t="s">
        <v>34</v>
      </c>
      <c r="F10" t="s">
        <v>37</v>
      </c>
    </row>
    <row r="11">
      <c r="A11">
        <v>1</v>
      </c>
      <c r="B11" t="s">
        <v>103</v>
      </c>
      <c r="C11" t="s">
        <v>95</v>
      </c>
      <c r="D11" s="11">
        <v>3</v>
      </c>
      <c r="E11" t="s">
        <v>34</v>
      </c>
      <c r="F11" t="s">
        <v>79</v>
      </c>
    </row>
    <row r="12">
      <c r="A12">
        <v>1</v>
      </c>
      <c r="B12" t="s">
        <v>104</v>
      </c>
      <c r="C12" t="s">
        <v>95</v>
      </c>
      <c r="D12" s="11">
        <v>0.005</v>
      </c>
      <c r="E12" t="s">
        <v>34</v>
      </c>
      <c r="F12" t="s">
        <v>45</v>
      </c>
    </row>
    <row r="13">
      <c r="A13">
        <v>1</v>
      </c>
      <c r="B13" t="s">
        <v>105</v>
      </c>
      <c r="C13" t="s">
        <v>95</v>
      </c>
      <c r="D13" s="11">
        <v>0.001</v>
      </c>
      <c r="E13" t="s">
        <v>34</v>
      </c>
      <c r="F13" t="s">
        <v>45</v>
      </c>
    </row>
    <row r="14">
      <c r="A14">
        <v>1</v>
      </c>
      <c r="B14" t="s">
        <v>106</v>
      </c>
      <c r="C14" t="s">
        <v>92</v>
      </c>
      <c r="D14" s="11">
        <v>0.5</v>
      </c>
      <c r="E14" t="s">
        <v>107</v>
      </c>
      <c r="F14" t="s">
        <v>108</v>
      </c>
    </row>
    <row r="15">
      <c r="A15">
        <v>2</v>
      </c>
      <c r="B15" t="s">
        <v>109</v>
      </c>
      <c r="C15" t="s">
        <v>95</v>
      </c>
      <c r="D15" s="11">
        <v>0.1</v>
      </c>
      <c r="E15" t="s">
        <v>53</v>
      </c>
      <c r="F15" t="s">
        <v>52</v>
      </c>
    </row>
    <row r="16">
      <c r="A16">
        <v>1</v>
      </c>
      <c r="B16" t="s">
        <v>110</v>
      </c>
      <c r="C16" t="s">
        <v>95</v>
      </c>
      <c r="D16" s="11">
        <v>10</v>
      </c>
      <c r="E16" t="s">
        <v>107</v>
      </c>
      <c r="F16" t="s">
        <v>64</v>
      </c>
    </row>
    <row r="17">
      <c r="A17">
        <v>1</v>
      </c>
      <c r="B17" t="s">
        <v>111</v>
      </c>
      <c r="C17" t="s">
        <v>92</v>
      </c>
      <c r="D17" s="11">
        <v>2</v>
      </c>
      <c r="E17" t="s">
        <v>107</v>
      </c>
      <c r="F17" t="s">
        <v>108</v>
      </c>
    </row>
    <row r="18">
      <c r="A18">
        <v>2</v>
      </c>
      <c r="B18" t="s">
        <v>112</v>
      </c>
      <c r="C18" t="s">
        <v>95</v>
      </c>
      <c r="D18" s="11">
        <v>1.333</v>
      </c>
      <c r="E18" t="s">
        <v>53</v>
      </c>
      <c r="F18" t="s">
        <v>52</v>
      </c>
    </row>
    <row r="19">
      <c r="A19">
        <v>1</v>
      </c>
      <c r="B19" t="s">
        <v>113</v>
      </c>
      <c r="C19" t="s">
        <v>95</v>
      </c>
      <c r="D19" s="11">
        <v>0.1</v>
      </c>
      <c r="E19" t="s">
        <v>34</v>
      </c>
      <c r="F19" t="s">
        <v>61</v>
      </c>
    </row>
    <row r="20">
      <c r="A20">
        <v>1</v>
      </c>
      <c r="B20" t="s">
        <v>114</v>
      </c>
      <c r="C20" t="s">
        <v>95</v>
      </c>
      <c r="D20" s="11">
        <v>0.003</v>
      </c>
      <c r="E20" t="s">
        <v>34</v>
      </c>
      <c r="F20" t="s">
        <v>40</v>
      </c>
    </row>
    <row r="21">
      <c r="A21">
        <v>1</v>
      </c>
      <c r="B21" t="s">
        <v>115</v>
      </c>
      <c r="C21" t="s">
        <v>95</v>
      </c>
      <c r="D21" s="11">
        <v>0.75</v>
      </c>
      <c r="E21" t="s">
        <v>34</v>
      </c>
      <c r="F21" t="s">
        <v>67</v>
      </c>
    </row>
    <row r="22">
      <c r="A22">
        <v>1</v>
      </c>
      <c r="B22" t="s">
        <v>116</v>
      </c>
      <c r="C22" t="s">
        <v>95</v>
      </c>
      <c r="D22" s="11">
        <v>0.065</v>
      </c>
      <c r="E22" t="s">
        <v>34</v>
      </c>
      <c r="F22" t="s">
        <v>76</v>
      </c>
    </row>
    <row r="23">
      <c r="A23">
        <v>1</v>
      </c>
      <c r="B23" t="s">
        <v>117</v>
      </c>
      <c r="C23" t="s">
        <v>95</v>
      </c>
      <c r="D23" s="11">
        <v>0.75</v>
      </c>
      <c r="E23" t="s">
        <v>34</v>
      </c>
      <c r="F23" t="s">
        <v>58</v>
      </c>
    </row>
    <row r="24">
      <c r="A24">
        <v>1</v>
      </c>
      <c r="B24" t="s">
        <v>118</v>
      </c>
      <c r="C24" t="s">
        <v>95</v>
      </c>
      <c r="D24" s="11">
        <v>0.01</v>
      </c>
      <c r="E24" t="s">
        <v>34</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t="s" s="13"/>
      <c r="F3"/>
    </row>
    <row r="4">
      <c r="A4" t="s">
        <v>2</v>
      </c>
      <c r="B4">
        <v>3</v>
      </c>
      <c r="C4"/>
      <c r="D4" t="inlineStr" s="13">
        <is>
          <t>Confectionner le fumet de poisson — Dans un rondeau, réaliser 10 litres de fumet de poisson, à partir de fond déshydraté, en utilisant le vin blanc pour la réhydratation et en se reportant aux recommandations du fabricant.</t>
        </is>
      </c>
      <c r="E4" t="s" s="13"/>
      <c r="F4"/>
    </row>
    <row r="5">
      <c r="A5" t="s">
        <v>2</v>
      </c>
      <c r="B5">
        <v>4</v>
      </c>
      <c r="C5"/>
      <c r="D5" t="inlineStr" s="13">
        <is>
          <t>Confectionner le beurre manié — Dans une calotte, ramollir le beurre. Ajouter la farine au beurre. Travailler l'ensemble à la spatule de façon à obtenir une pâte homogène. Filmer et réserver au froid en attente d'utilisation.</t>
        </is>
      </c>
      <c r="E5" t="s" s="13"/>
      <c r="F5"/>
    </row>
    <row r="6">
      <c r="A6" t="s">
        <v>2</v>
      </c>
      <c r="B6">
        <v>5</v>
      </c>
      <c r="C6"/>
      <c r="D6" t="inlineStr" s="13">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t="s" s="13"/>
      <c r="F6"/>
    </row>
    <row r="7">
      <c r="A7" t="s">
        <v>2</v>
      </c>
      <c r="B7">
        <v>6</v>
      </c>
      <c r="C7"/>
      <c r="D7" t="inlineStr" s="13">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t="s" s="13"/>
      <c r="F7"/>
    </row>
    <row r="8">
      <c r="A8" t="s">
        <v>2</v>
      </c>
      <c r="B8">
        <v>7</v>
      </c>
      <c r="C8"/>
      <c r="D8" t="s" s="13">
        <v>125</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126</v>
      </c>
      <c r="B1"/>
      <c r="C1"/>
      <c r="D1"/>
    </row>
    <row r="2">
      <c r="A2" t="str" s="14">
        <f>"GRO_CDC_199 · GRO.SAUCES · référence : "&amp;Besoins!B3&amp;" "&amp;Besoins!C3&amp;" · multiplicateur réglable sur la feuille ""Besoins"""</f>
        <v>GRO_CDC_199 · GRO.SAUCES · référence : 100 pc · multiplicateur réglable sur la feuille </v>
      </c>
      <c r="B2"/>
      <c r="C2"/>
      <c r="D2"/>
    </row>
    <row r="3">
      <c r="A3"/>
      <c r="B3"/>
      <c r="C3"/>
      <c r="D3"/>
    </row>
    <row r="4">
      <c r="A4" t="s" s="15">
        <v>127</v>
      </c>
      <c r="B4"/>
      <c r="C4"/>
      <c r="D4"/>
    </row>
    <row r="5">
      <c r="A5" t="s" s="16">
        <v>128</v>
      </c>
      <c r="B5" t="str" s="13">
        <f>Procedure!D2</f>
        <v>Mise en place du poste de travail — Vérifier les D.L.C., peser les denrées, sélectionner le matériel. Désinfecter le matériel et le poste de travail suivant les protocoles.</v>
      </c>
      <c r="C5"/>
      <c r="D5"/>
    </row>
    <row r="6">
      <c r="A6" t="s" s="16">
        <v>129</v>
      </c>
      <c r="B6" t="str" s="13">
        <f>Procedure!D3</f>
        <v>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v>
      </c>
      <c r="C6"/>
      <c r="D6"/>
    </row>
    <row r="7">
      <c r="A7"/>
      <c r="B7" t="str">
        <f>Besoins!B7</f>
        <v>Poitrine fumée n°1</v>
      </c>
      <c r="C7" s="11">
        <f>Besoins!E7</f>
        <v>5</v>
      </c>
      <c r="D7" t="str">
        <f>Besoins!F7</f>
        <v>kg</v>
      </c>
    </row>
    <row r="8">
      <c r="A8"/>
      <c r="B8" t="str">
        <f>Besoins!B26</f>
        <v>Petits oignons blancs surgelés</v>
      </c>
      <c r="C8" s="11">
        <f>Besoins!E26</f>
        <v>0.5</v>
      </c>
      <c r="D8" t="str">
        <f>Besoins!F26</f>
        <v>kg</v>
      </c>
    </row>
    <row r="9">
      <c r="A9"/>
      <c r="B9" t="str">
        <f>Besoins!B25</f>
        <v>Oignons émincés surgelés</v>
      </c>
      <c r="C9" s="11">
        <f>Besoins!E25</f>
        <v>0.5</v>
      </c>
      <c r="D9" t="str">
        <f>Besoins!F25</f>
        <v>kg</v>
      </c>
    </row>
    <row r="10">
      <c r="A10"/>
      <c r="B10" t="str">
        <f>Besoins!B21</f>
        <v>Ails pelés 4G</v>
      </c>
      <c r="C10" s="11">
        <f>Besoins!E21</f>
        <v>0.1</v>
      </c>
      <c r="D10" t="str">
        <f>Besoins!F21</f>
        <v>kg</v>
      </c>
    </row>
    <row r="11">
      <c r="A11"/>
      <c r="B11" t="str">
        <f>Besoins!B23</f>
        <v>Échalotes ciselées surgelées</v>
      </c>
      <c r="C11" s="11">
        <f>Besoins!E23</f>
        <v>0.25</v>
      </c>
      <c r="D11" t="str">
        <f>Besoins!F23</f>
        <v>kg</v>
      </c>
    </row>
    <row r="12">
      <c r="A12"/>
      <c r="B12" t="str">
        <f>Besoins!B11</f>
        <v>Estragon séché</v>
      </c>
      <c r="C12" s="11">
        <f>Besoins!E11</f>
        <v>0.01</v>
      </c>
      <c r="D12" t="str">
        <f>Besoins!F11</f>
        <v>kg</v>
      </c>
    </row>
    <row r="13">
      <c r="A13"/>
      <c r="B13" t="str">
        <f>Besoins!B20</f>
        <v>CÉLERI-BRANCHE vert France cat.I</v>
      </c>
      <c r="C13" s="11">
        <f>Besoins!E20</f>
        <v>0.15</v>
      </c>
      <c r="D13" t="str">
        <f>Besoins!F20</f>
        <v>kg</v>
      </c>
    </row>
    <row r="14">
      <c r="A14"/>
      <c r="B14" t="str">
        <f>Besoins!B8</f>
        <v>Concentré de tomate double</v>
      </c>
      <c r="C14" s="11">
        <f>Besoins!E8</f>
        <v>0.5</v>
      </c>
      <c r="D14" t="str">
        <f>Besoins!F8</f>
        <v>kg</v>
      </c>
    </row>
    <row r="15">
      <c r="A15"/>
      <c r="B15" t="str">
        <f>Besoins!B24</f>
        <v>Tomates en dés surgelées IQF</v>
      </c>
      <c r="C15" s="11">
        <f>Besoins!E24</f>
        <v>3</v>
      </c>
      <c r="D15" t="str">
        <f>Besoins!F24</f>
        <v>kg</v>
      </c>
    </row>
    <row r="16">
      <c r="A16"/>
      <c r="B16" t="str">
        <f>Besoins!B12</f>
        <v>Fleur de thym dehydratee</v>
      </c>
      <c r="C16" s="11">
        <f>Besoins!E12</f>
        <v>0.005</v>
      </c>
      <c r="D16" t="str">
        <f>Besoins!F12</f>
        <v>kg</v>
      </c>
    </row>
    <row r="17">
      <c r="A17"/>
      <c r="B17" t="str">
        <f>Besoins!B13</f>
        <v>Laurier sauce feuilles</v>
      </c>
      <c r="C17" s="11">
        <f>Besoins!E13</f>
        <v>0.001</v>
      </c>
      <c r="D17" t="str">
        <f>Besoins!F13</f>
        <v>kg</v>
      </c>
    </row>
    <row r="18">
      <c r="A18" t="s" s="16">
        <v>130</v>
      </c>
      <c r="B18" t="str" s="13">
        <f>Procedure!D4</f>
        <v>Confectionner le fumet de poisson — Dans un rondeau, réaliser 10 litres de fumet de poisson, à partir de fond déshydraté, en utilisant le vin blanc pour la réhydratation et en se reportant aux recommandations du fabricant.</v>
      </c>
      <c r="C18"/>
      <c r="D18"/>
    </row>
    <row r="19">
      <c r="A19"/>
      <c r="B19" t="str">
        <f>Besoins!B18</f>
        <v>Fumet de poisson déshydraté</v>
      </c>
      <c r="C19" s="11">
        <f>Besoins!E18</f>
        <v>10</v>
      </c>
      <c r="D19" t="str">
        <f>Besoins!F18</f>
        <v>lt</v>
      </c>
    </row>
    <row r="20">
      <c r="A20"/>
      <c r="B20" t="s">
        <v>131</v>
      </c>
      <c r="C20" s="11">
        <f>'Besoins'!$B$2*2</f>
        <v>2</v>
      </c>
      <c r="D20" t="s">
        <v>107</v>
      </c>
    </row>
    <row r="21">
      <c r="A21" t="s" s="16">
        <v>132</v>
      </c>
      <c r="B21" t="str" s="13">
        <f>Procedure!D5</f>
        <v>Confectionner le beurre manié — Dans une calotte, ramollir le beurre. Ajouter la farine au beurre. Travailler l'ensemble à la spatule de façon à obtenir une pâte homogène. Filmer et réserver au froid en attente d'utilisation.</v>
      </c>
      <c r="C21"/>
      <c r="D21"/>
    </row>
    <row r="22">
      <c r="A22"/>
      <c r="B22" t="str">
        <f>Besoins!B19</f>
        <v>Beurre doux 82% MG plaquette</v>
      </c>
      <c r="C22" s="11">
        <f>Besoins!E19</f>
        <v>0.75</v>
      </c>
      <c r="D22" t="str">
        <f>Besoins!F19</f>
        <v>kg</v>
      </c>
    </row>
    <row r="23">
      <c r="A23"/>
      <c r="B23" t="str">
        <f>Besoins!B16</f>
        <v>Farine de blé T55</v>
      </c>
      <c r="C23" s="11">
        <f>Besoins!E16</f>
        <v>0.75</v>
      </c>
      <c r="D23" t="str">
        <f>Besoins!F16</f>
        <v>kg</v>
      </c>
    </row>
    <row r="24">
      <c r="A24" t="s" s="16">
        <v>133</v>
      </c>
      <c r="B24" t="str" s="13">
        <f>Procedure!D6</f>
        <v>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v>
      </c>
      <c r="C24"/>
      <c r="D24"/>
    </row>
    <row r="25">
      <c r="A25"/>
      <c r="B25" t="s">
        <v>134</v>
      </c>
      <c r="C25" s="11">
        <f>'Besoins'!$B$2*0.5</f>
        <v>0.5</v>
      </c>
      <c r="D25" t="s">
        <v>107</v>
      </c>
    </row>
    <row r="26">
      <c r="A26"/>
      <c r="B26" t="str">
        <f>Besoins!B17</f>
        <v>Glace de viande</v>
      </c>
      <c r="C26" s="11">
        <f>Besoins!E17</f>
        <v>0.1</v>
      </c>
      <c r="D26" t="str">
        <f>Besoins!F17</f>
        <v>kg</v>
      </c>
    </row>
    <row r="27">
      <c r="A27"/>
      <c r="B27" t="str">
        <f>Besoins!B9</f>
        <v>Piment de Cayenne</v>
      </c>
      <c r="C27" s="11">
        <f>Besoins!E9</f>
        <v>0.003</v>
      </c>
      <c r="D27" t="str">
        <f>Besoins!F9</f>
        <v>kg</v>
      </c>
    </row>
    <row r="28">
      <c r="A28" t="s" s="16">
        <v>135</v>
      </c>
      <c r="B28" t="str" s="13">
        <f>Procedure!D7</f>
        <v>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v>
      </c>
      <c r="C28"/>
      <c r="D28"/>
    </row>
    <row r="29">
      <c r="A29"/>
      <c r="B29" t="str">
        <f>Besoins!B9</f>
        <v>Piment de Cayenne</v>
      </c>
      <c r="C29" s="11">
        <f>Besoins!E9</f>
        <v>0.003</v>
      </c>
      <c r="D29" t="str">
        <f>Besoins!F9</f>
        <v>kg</v>
      </c>
    </row>
    <row r="30">
      <c r="A30"/>
      <c r="B30" t="str">
        <f>Besoins!B19</f>
        <v>Beurre doux 82% MG plaquette</v>
      </c>
      <c r="C30" s="11">
        <f>Besoins!E19</f>
        <v>0.75</v>
      </c>
      <c r="D30" t="str">
        <f>Besoins!F19</f>
        <v>kg</v>
      </c>
    </row>
    <row r="31">
      <c r="A31"/>
      <c r="B31" t="str">
        <f>Besoins!B22</f>
        <v>Sel fin de cuisine</v>
      </c>
      <c r="C31" s="11">
        <f>Besoins!E22</f>
        <v>0.065</v>
      </c>
      <c r="D31" t="str">
        <f>Besoins!F22</f>
        <v>kg</v>
      </c>
    </row>
    <row r="32">
      <c r="A32"/>
      <c r="B32" t="str">
        <f>Besoins!B16</f>
        <v>Farine de blé T55</v>
      </c>
      <c r="C32" s="11">
        <f>Besoins!E16</f>
        <v>0.75</v>
      </c>
      <c r="D32" t="str">
        <f>Besoins!F16</f>
        <v>kg</v>
      </c>
    </row>
    <row r="33">
      <c r="A33"/>
      <c r="B33" t="str">
        <f>Besoins!B10</f>
        <v>Poivre noir moulu</v>
      </c>
      <c r="C33" s="11">
        <f>Besoins!E10</f>
        <v>0.01</v>
      </c>
      <c r="D33" t="str">
        <f>Besoins!F10</f>
        <v>kg</v>
      </c>
    </row>
    <row r="34">
      <c r="A34" t="s" s="16">
        <v>136</v>
      </c>
      <c r="B34" t="str" s="13">
        <f>Procedure!D8</f>
        <v>Sauce dérivée — Sauce cardinal : additionner de la sauce béchamel à la sauce américaine. Cette sauce est surtout utilisée pour être gratinée.</v>
      </c>
      <c r="C34"/>
      <c r="D34"/>
    </row>
    <row r="35">
      <c r="A35"/>
      <c r="B35"/>
      <c r="C35"/>
      <c r="D35"/>
    </row>
    <row r="36">
      <c r="A36" t="s" s="17">
        <v>21</v>
      </c>
      <c r="B36"/>
      <c r="C36"/>
      <c r="D36"/>
    </row>
  </sheetData>
  <sheetProtection sheet="1" formatRows="0" formatColumns="0"/>
  <mergeCells count="11">
    <mergeCell ref="A1:D1"/>
    <mergeCell ref="A2:D2"/>
    <mergeCell ref="A4:D4"/>
    <mergeCell ref="B5:D5"/>
    <mergeCell ref="B6:D6"/>
    <mergeCell ref="B18:D18"/>
    <mergeCell ref="B21:D21"/>
    <mergeCell ref="B24:D24"/>
    <mergeCell ref="B28:D28"/>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2026-09-15T21:31:00Z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2026-09-15T21:31:00Z</dcterms:modified>
  <cp:revision>1</cp:revision>
</cp:coreProperties>
</file>