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<sst xmlns="http://schemas.openxmlformats.org/spreadsheetml/2006/main" count="126" uniqueCount="126">
  <si>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</si>
  <si>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</si>
  <si>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QUICHE LORRAINE</t>
  </si>
  <si>
    <t>Code</t>
  </si>
  <si>
    <t>GRO_CDC_030</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</si>
  <si>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</si>
  <si>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</si>
  <si>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</si>
  <si>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</si>
  <si>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</si>
  <si>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</si>
  <si>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</si>
  <si>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</si>
  <si>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</si>
  <si>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</si>
  <si>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</si>
  <si>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</si>
  <si>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</si>
  <si>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</si>
  <si>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</si>
  <si>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</si>
  <si>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</si>
  <si>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</si>
  <si>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</si>
  <si>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</si>
  <si>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</si>
  <si>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</si>
  <si>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</si>
  <si>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</si>
  <si>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</si>
  <si>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</si>
  <si>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</si>
  <si>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</si>
  <si>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</si>
  <si>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RNM100733</t>
  </si>
  <si>
    <t>Lardons lardon cru fumé</t>
  </si>
  <si>
    <t>Charcuterie</t>
  </si>
  <si>
    <t>kg</t>
  </si>
  <si>
    <t>00000061</t>
  </si>
  <si>
    <t>EAU</t>
  </si>
  <si>
    <t>Matières diverses (à trier)</t>
  </si>
  <si>
    <t>lt</t>
  </si>
  <si>
    <t>EPI-MUSCADE-POW</t>
  </si>
  <si>
    <t>Noix de muscade moulue</t>
  </si>
  <si>
    <t>Épices en poudre et graines</t>
  </si>
  <si>
    <t>EPI-PIMENT-CAYE</t>
  </si>
  <si>
    <t>Piment de Cayenne</t>
  </si>
  <si>
    <t>FAR-T55</t>
  </si>
  <si>
    <t>Farine de blé T55</t>
  </si>
  <si>
    <t>Farines de blé</t>
  </si>
  <si>
    <t>RNM57224469</t>
  </si>
  <si>
    <t>LAIT UHT demi écrémé France outre 10 litres</t>
  </si>
  <si>
    <t>Produits laitiers et œufs</t>
  </si>
  <si>
    <t>BEU-DOUX</t>
  </si>
  <si>
    <t>Beurre doux 82% MG plaquette</t>
  </si>
  <si>
    <t>Beurres et margarines</t>
  </si>
  <si>
    <t>CRE-LIQUIDE-30</t>
  </si>
  <si>
    <t>Crème liquide 30% MG UHT</t>
  </si>
  <si>
    <t>Crèmes fraîches et laitières</t>
  </si>
  <si>
    <t>FROM-EMMENTAL</t>
  </si>
  <si>
    <t>Emmental râpé vrac</t>
  </si>
  <si>
    <t>Fromages de base cuisine</t>
  </si>
  <si>
    <t>SEL-FIN</t>
  </si>
  <si>
    <t>Sel fin de cuisine</t>
  </si>
  <si>
    <t>Sels et condiments de base</t>
  </si>
  <si>
    <t>SUC-GLACE</t>
  </si>
  <si>
    <t>Sucre glace tamisé</t>
  </si>
  <si>
    <t>Sucres et édulcorants</t>
  </si>
  <si>
    <t>Total</t>
  </si>
  <si>
    <t>Niveau</t>
  </si>
  <si>
    <t>Composant</t>
  </si>
  <si>
    <t>Type</t>
  </si>
  <si>
    <t>Quantité (pour 100 pc)</t>
  </si>
  <si>
    <t>recette</t>
  </si>
  <si>
    <t>Entrées froides collectivité</t>
  </si>
  <si>
    <t xml:space="preserve">    ↳ PÂTE À FONCER</t>
  </si>
  <si>
    <t>Pâtes de base cuisine</t>
  </si>
  <si>
    <t xml:space="preserve">        ↳ Farine de blé T55</t>
  </si>
  <si>
    <t>matiere</t>
  </si>
  <si>
    <t xml:space="preserve">        ↳ Beurre doux 82% MG plaquette</t>
  </si>
  <si>
    <t xml:space="preserve">        ↳ Sucre glace tamisé</t>
  </si>
  <si>
    <t xml:space="preserve">        ↳ EAU</t>
  </si>
  <si>
    <t xml:space="preserve">        ↳ JAUNE D'OEUF (P)</t>
  </si>
  <si>
    <t>Conversions oeufs et ovoproduits</t>
  </si>
  <si>
    <t xml:space="preserve">        ↳ Sel fin de cuisine</t>
  </si>
  <si>
    <t xml:space="preserve">            ↳ JAUNE D'OEUF (ML)</t>
  </si>
  <si>
    <t xml:space="preserve">                ↳ OEUF A3 (PRIX)</t>
  </si>
  <si>
    <t xml:space="preserve">    ↳ Lardons lardon cru fumé</t>
  </si>
  <si>
    <t xml:space="preserve">    ↳ Emmental râpé vrac</t>
  </si>
  <si>
    <t xml:space="preserve">    ↳ LAIT UHT demi écrémé France outre 10 litres</t>
  </si>
  <si>
    <t xml:space="preserve">    ↳ Crème liquide 30% MG UHT</t>
  </si>
  <si>
    <t xml:space="preserve">    ↳ Farine de blé T55</t>
  </si>
  <si>
    <t xml:space="preserve">    ↳ OEUF (ml)</t>
  </si>
  <si>
    <t xml:space="preserve">    ↳ Noix de muscade moulue</t>
  </si>
  <si>
    <t xml:space="preserve">        ↳ OEUF A3 (PRIX)</t>
  </si>
  <si>
    <t xml:space="preserve">    ↳ JAUNE D'OEUF (ML)</t>
  </si>
  <si>
    <t xml:space="preserve">    ↳ Beurre doux 82% MG plaquette</t>
  </si>
  <si>
    <t xml:space="preserve">    ↳ Sel fin de cuisine</t>
  </si>
  <si>
    <t xml:space="preserve">    ↳ Piment de Cayenne</t>
  </si>
  <si>
    <t>Recette</t>
  </si>
  <si>
    <t>#</t>
  </si>
  <si>
    <t>Verbe</t>
  </si>
  <si>
    <t>Étape</t>
  </si>
  <si>
    <t>Précision technique</t>
  </si>
  <si>
    <t>Durée</t>
  </si>
  <si>
    <t>Servir — Découper chaque moule en 35 parts (5 parts dans la largeur et 7 dans la longueur).</t>
  </si>
  <si>
    <t>PÂTE À FONCER</t>
  </si>
  <si>
    <t>Fiche technique — QUICHE LORRAINE</t>
  </si>
  <si>
    <t>QUICHE LORRAINE  GRO_CDC_030</t>
  </si>
  <si>
    <t>1.</t>
  </si>
  <si>
    <t>2.</t>
  </si>
  <si>
    <t xml:space="preserve">    PÂTE À FONCER</t>
  </si>
  <si>
    <t xml:space="preserve">    Beurre doux 82% MG plaquette</t>
  </si>
  <si>
    <t>3.</t>
  </si>
  <si>
    <t>4.</t>
  </si>
  <si>
    <t xml:space="preserve">    Farine de blé T55</t>
  </si>
  <si>
    <t xml:space="preserve">    OEUF (ml) (conv.)</t>
  </si>
  <si>
    <t xml:space="preserve">    JAUNE D'OEUF (ML) (conv.)</t>
  </si>
  <si>
    <t xml:space="preserve">    Sel fin de cuisine</t>
  </si>
  <si>
    <t>5.</t>
  </si>
  <si>
    <t>6.</t>
  </si>
  <si>
    <t>7.</t>
  </si>
  <si>
    <t>8.</t>
  </si>
  <si>
    <t>9.</t>
  </si>
  <si>
    <t>↳ PÂTE À FONCER  GRO_CDC_214</t>
  </si>
  <si>
    <t xml:space="preserve">    JAUNE D'OEUF (P)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</si>
</sst>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55.191268589952</v>
      </c>
    </row>
    <row r="12">
      <c r="A12" t="s" s="3">
        <v>16</v>
      </c>
      <c r="B12" s="4">
        <v>0.55191268589952</v>
      </c>
    </row>
    <row r="13">
      <c r="A13"/>
      <c r="B13"/>
    </row>
    <row r="14">
      <c r="A14" t="s" s="5">
        <v>17</v>
      </c>
      <c r="B14" t="s" s="5">
        <v>14</v>
      </c>
    </row>
    <row r="15">
      <c r="A15" t="s" s="5">
        <v>18</v>
      </c>
      <c r="B15" s="6">
        <v>55.191268589952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45.020359</v>
      </c>
      <c r="E7" s="11">
        <f>D7*$B$2</f>
        <v>45.020359</v>
      </c>
      <c r="F7" t="s">
        <v>24</v>
      </c>
      <c r="G7" s="4">
        <f>E7*0.2699999991</f>
        <v>12.155497</v>
      </c>
    </row>
    <row r="8">
      <c r="A8" t="s">
        <v>34</v>
      </c>
      <c r="B8" t="s">
        <v>35</v>
      </c>
      <c r="C8" t="s">
        <v>36</v>
      </c>
      <c r="D8" s="9">
        <v>1.5</v>
      </c>
      <c r="E8" s="11">
        <f>D8*$B$2</f>
        <v>1.5</v>
      </c>
      <c r="F8" t="s">
        <v>37</v>
      </c>
      <c r="G8" s="4">
        <f>E8*8.96</f>
        <v>13.44</v>
      </c>
    </row>
    <row r="9">
      <c r="A9" t="s" s="12">
        <v>38</v>
      </c>
      <c r="B9" t="s">
        <v>39</v>
      </c>
      <c r="C9" t="s">
        <v>40</v>
      </c>
      <c r="D9" s="9">
        <v>0.0234</v>
      </c>
      <c r="E9" s="11">
        <f>D9*$B$2</f>
        <v>0.0234</v>
      </c>
      <c r="F9" t="s">
        <v>41</v>
      </c>
      <c r="G9" s="4">
        <f>E9*0.003</f>
        <v>0.00007</v>
      </c>
    </row>
    <row r="10">
      <c r="A10" t="s">
        <v>42</v>
      </c>
      <c r="B10" t="s">
        <v>43</v>
      </c>
      <c r="C10" t="s">
        <v>44</v>
      </c>
      <c r="D10" s="9">
        <v>0.003</v>
      </c>
      <c r="E10" s="11">
        <f>D10*$B$2</f>
        <v>0.003</v>
      </c>
      <c r="F10" t="s">
        <v>37</v>
      </c>
      <c r="G10" s="4">
        <f>E10*20</f>
        <v>0.06</v>
      </c>
    </row>
    <row r="11">
      <c r="A11" t="s">
        <v>45</v>
      </c>
      <c r="B11" t="s">
        <v>46</v>
      </c>
      <c r="C11" t="s">
        <v>44</v>
      </c>
      <c r="D11" s="9">
        <v>0.002</v>
      </c>
      <c r="E11" s="11">
        <f>D11*$B$2</f>
        <v>0.002</v>
      </c>
      <c r="F11" t="s">
        <v>37</v>
      </c>
      <c r="G11" s="4">
        <f>E11*9.8</f>
        <v>0.0196</v>
      </c>
    </row>
    <row r="12">
      <c r="A12" t="s">
        <v>47</v>
      </c>
      <c r="B12" t="s">
        <v>48</v>
      </c>
      <c r="C12" t="s">
        <v>49</v>
      </c>
      <c r="D12" s="9">
        <v>0.417</v>
      </c>
      <c r="E12" s="11">
        <f>D12*$B$2</f>
        <v>0.417</v>
      </c>
      <c r="F12" t="s">
        <v>37</v>
      </c>
      <c r="G12" s="4">
        <f>E12*0.56</f>
        <v>0.23352</v>
      </c>
    </row>
    <row r="13">
      <c r="A13" t="s">
        <v>50</v>
      </c>
      <c r="B13" t="s">
        <v>51</v>
      </c>
      <c r="C13" t="s">
        <v>52</v>
      </c>
      <c r="D13" s="9">
        <v>4</v>
      </c>
      <c r="E13" s="11">
        <f>D13*$B$2</f>
        <v>4</v>
      </c>
      <c r="F13" t="s">
        <v>24</v>
      </c>
      <c r="G13" s="4">
        <f>E13*1.67</f>
        <v>6.68</v>
      </c>
    </row>
    <row r="14">
      <c r="A14" t="s">
        <v>53</v>
      </c>
      <c r="B14" t="s">
        <v>54</v>
      </c>
      <c r="C14" t="s">
        <v>55</v>
      </c>
      <c r="D14" s="9">
        <v>0.26435</v>
      </c>
      <c r="E14" s="11">
        <f>D14*$B$2</f>
        <v>0.26435</v>
      </c>
      <c r="F14" t="s">
        <v>37</v>
      </c>
      <c r="G14" s="4">
        <f>E14*5.2</f>
        <v>1.37462</v>
      </c>
    </row>
    <row r="15">
      <c r="A15" t="s">
        <v>56</v>
      </c>
      <c r="B15" t="s">
        <v>57</v>
      </c>
      <c r="C15" t="s">
        <v>58</v>
      </c>
      <c r="D15" s="9">
        <v>4</v>
      </c>
      <c r="E15" s="11">
        <f>D15*$B$2</f>
        <v>4</v>
      </c>
      <c r="F15" t="s">
        <v>41</v>
      </c>
      <c r="G15" s="4">
        <f>E15*2.6</f>
        <v>10.4</v>
      </c>
    </row>
    <row r="16">
      <c r="A16" t="s">
        <v>59</v>
      </c>
      <c r="B16" t="s">
        <v>60</v>
      </c>
      <c r="C16" t="s">
        <v>61</v>
      </c>
      <c r="D16" s="9">
        <v>1.5</v>
      </c>
      <c r="E16" s="11">
        <f>D16*$B$2</f>
        <v>1.5</v>
      </c>
      <c r="F16" t="s">
        <v>37</v>
      </c>
      <c r="G16" s="4">
        <f>E16*7.2</f>
        <v>10.8</v>
      </c>
    </row>
    <row r="17">
      <c r="A17" t="s">
        <v>62</v>
      </c>
      <c r="B17" t="s">
        <v>63</v>
      </c>
      <c r="C17" t="s">
        <v>64</v>
      </c>
      <c r="D17" s="9">
        <v>0.06234</v>
      </c>
      <c r="E17" s="11">
        <f>D17*$B$2</f>
        <v>0.06234</v>
      </c>
      <c r="F17" t="s">
        <v>37</v>
      </c>
      <c r="G17" s="4">
        <f>E17*0.35</f>
        <v>0.021819</v>
      </c>
    </row>
    <row r="18">
      <c r="A18" t="s">
        <v>65</v>
      </c>
      <c r="B18" t="s">
        <v>66</v>
      </c>
      <c r="C18" t="s">
        <v>67</v>
      </c>
      <c r="D18" s="9">
        <v>0.00585</v>
      </c>
      <c r="E18" s="11">
        <f>D18*$B$2</f>
        <v>0.00585</v>
      </c>
      <c r="F18" t="s">
        <v>37</v>
      </c>
      <c r="G18" s="4">
        <f>E18*1.05</f>
        <v>0.006143</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73</v>
      </c>
      <c r="D3" s="11">
        <v>3.9</v>
      </c>
      <c r="E3" t="s">
        <v>37</v>
      </c>
      <c r="F3" t="s">
        <v>76</v>
      </c>
    </row>
    <row r="4">
      <c r="A4">
        <v>2</v>
      </c>
      <c r="B4" t="s">
        <v>77</v>
      </c>
      <c r="C4" t="s">
        <v>78</v>
      </c>
      <c r="D4" s="11">
        <v>0.117</v>
      </c>
      <c r="E4" t="s">
        <v>37</v>
      </c>
      <c r="F4" t="s">
        <v>49</v>
      </c>
    </row>
    <row r="5">
      <c r="A5">
        <v>2</v>
      </c>
      <c r="B5" t="s">
        <v>79</v>
      </c>
      <c r="C5" t="s">
        <v>78</v>
      </c>
      <c r="D5" s="11">
        <v>0.064</v>
      </c>
      <c r="E5" t="s">
        <v>37</v>
      </c>
      <c r="F5" t="s">
        <v>55</v>
      </c>
    </row>
    <row r="6">
      <c r="A6">
        <v>2</v>
      </c>
      <c r="B6" t="s">
        <v>80</v>
      </c>
      <c r="C6" t="s">
        <v>78</v>
      </c>
      <c r="D6" s="11">
        <v>0.006</v>
      </c>
      <c r="E6" t="s">
        <v>37</v>
      </c>
      <c r="F6" t="s">
        <v>67</v>
      </c>
    </row>
    <row r="7">
      <c r="A7">
        <v>2</v>
      </c>
      <c r="B7" t="s">
        <v>81</v>
      </c>
      <c r="C7" t="s">
        <v>78</v>
      </c>
      <c r="D7" s="11">
        <v>0.023</v>
      </c>
      <c r="E7" t="s">
        <v>41</v>
      </c>
      <c r="F7" t="s">
        <v>40</v>
      </c>
    </row>
    <row r="8">
      <c r="A8">
        <v>2</v>
      </c>
      <c r="B8" t="s">
        <v>82</v>
      </c>
      <c r="C8" t="s">
        <v>73</v>
      </c>
      <c r="D8" s="11">
        <v>0.39</v>
      </c>
      <c r="E8" t="s">
        <v>24</v>
      </c>
      <c r="F8" t="s">
        <v>83</v>
      </c>
    </row>
    <row r="9">
      <c r="A9">
        <v>2</v>
      </c>
      <c r="B9" t="s">
        <v>84</v>
      </c>
      <c r="C9" t="s">
        <v>78</v>
      </c>
      <c r="D9" s="11">
        <v>0.002</v>
      </c>
      <c r="E9" t="s">
        <v>37</v>
      </c>
      <c r="F9" t="s">
        <v>64</v>
      </c>
    </row>
    <row r="10">
      <c r="A10">
        <v>3</v>
      </c>
      <c r="B10" t="s">
        <v>85</v>
      </c>
      <c r="C10" t="s">
        <v>73</v>
      </c>
      <c r="D10" s="11">
        <v>0.007</v>
      </c>
      <c r="E10" t="s">
        <v>41</v>
      </c>
      <c r="F10" t="s">
        <v>83</v>
      </c>
    </row>
    <row r="11">
      <c r="A11">
        <v>4</v>
      </c>
      <c r="B11" t="s">
        <v>86</v>
      </c>
      <c r="C11" t="s">
        <v>78</v>
      </c>
      <c r="D11" s="11">
        <v>0.195</v>
      </c>
      <c r="E11" t="s">
        <v>24</v>
      </c>
      <c r="F11" t="s">
        <v>33</v>
      </c>
    </row>
    <row r="12">
      <c r="A12">
        <v>1</v>
      </c>
      <c r="B12" t="s">
        <v>87</v>
      </c>
      <c r="C12" t="s">
        <v>78</v>
      </c>
      <c r="D12" s="11">
        <v>1.5</v>
      </c>
      <c r="E12" t="s">
        <v>37</v>
      </c>
      <c r="F12" t="s">
        <v>36</v>
      </c>
    </row>
    <row r="13">
      <c r="A13">
        <v>1</v>
      </c>
      <c r="B13" t="s">
        <v>88</v>
      </c>
      <c r="C13" t="s">
        <v>78</v>
      </c>
      <c r="D13" s="11">
        <v>1.5</v>
      </c>
      <c r="E13" t="s">
        <v>37</v>
      </c>
      <c r="F13" t="s">
        <v>61</v>
      </c>
    </row>
    <row r="14">
      <c r="A14">
        <v>1</v>
      </c>
      <c r="B14" t="s">
        <v>89</v>
      </c>
      <c r="C14" t="s">
        <v>78</v>
      </c>
      <c r="D14" s="11">
        <v>4</v>
      </c>
      <c r="E14" t="s">
        <v>41</v>
      </c>
      <c r="F14" t="s">
        <v>52</v>
      </c>
    </row>
    <row r="15">
      <c r="A15">
        <v>1</v>
      </c>
      <c r="B15" t="s">
        <v>90</v>
      </c>
      <c r="C15" t="s">
        <v>78</v>
      </c>
      <c r="D15" s="11">
        <v>4</v>
      </c>
      <c r="E15" t="s">
        <v>41</v>
      </c>
      <c r="F15" t="s">
        <v>58</v>
      </c>
    </row>
    <row r="16">
      <c r="A16">
        <v>1</v>
      </c>
      <c r="B16" t="s">
        <v>91</v>
      </c>
      <c r="C16" t="s">
        <v>78</v>
      </c>
      <c r="D16" s="11">
        <v>0.3</v>
      </c>
      <c r="E16" t="s">
        <v>37</v>
      </c>
      <c r="F16" t="s">
        <v>49</v>
      </c>
    </row>
    <row r="17">
      <c r="A17">
        <v>1</v>
      </c>
      <c r="B17" t="s">
        <v>92</v>
      </c>
      <c r="C17" t="s">
        <v>73</v>
      </c>
      <c r="D17" s="11">
        <v>1.5</v>
      </c>
      <c r="E17" t="s">
        <v>41</v>
      </c>
      <c r="F17" t="s">
        <v>83</v>
      </c>
    </row>
    <row r="18">
      <c r="A18">
        <v>1</v>
      </c>
      <c r="B18" t="s">
        <v>93</v>
      </c>
      <c r="C18" t="s">
        <v>78</v>
      </c>
      <c r="D18" s="11">
        <v>0.003</v>
      </c>
      <c r="E18" t="s">
        <v>37</v>
      </c>
      <c r="F18" t="s">
        <v>44</v>
      </c>
    </row>
    <row r="19">
      <c r="A19">
        <v>2</v>
      </c>
      <c r="B19" t="s">
        <v>94</v>
      </c>
      <c r="C19" t="s">
        <v>78</v>
      </c>
      <c r="D19" s="11">
        <v>27.273</v>
      </c>
      <c r="E19" t="s">
        <v>24</v>
      </c>
      <c r="F19" t="s">
        <v>33</v>
      </c>
    </row>
    <row r="20">
      <c r="A20">
        <v>1</v>
      </c>
      <c r="B20" t="s">
        <v>95</v>
      </c>
      <c r="C20" t="s">
        <v>73</v>
      </c>
      <c r="D20" s="11">
        <v>0.667</v>
      </c>
      <c r="E20" t="s">
        <v>41</v>
      </c>
      <c r="F20" t="s">
        <v>83</v>
      </c>
    </row>
    <row r="21">
      <c r="A21">
        <v>1</v>
      </c>
      <c r="B21" t="s">
        <v>96</v>
      </c>
      <c r="C21" t="s">
        <v>78</v>
      </c>
      <c r="D21" s="11">
        <v>0.2</v>
      </c>
      <c r="E21" t="s">
        <v>37</v>
      </c>
      <c r="F21" t="s">
        <v>55</v>
      </c>
    </row>
    <row r="22">
      <c r="A22">
        <v>2</v>
      </c>
      <c r="B22" t="s">
        <v>94</v>
      </c>
      <c r="C22" t="s">
        <v>78</v>
      </c>
      <c r="D22" s="11">
        <v>17.553</v>
      </c>
      <c r="E22" t="s">
        <v>24</v>
      </c>
      <c r="F22" t="s">
        <v>33</v>
      </c>
    </row>
    <row r="23">
      <c r="A23">
        <v>1</v>
      </c>
      <c r="B23" t="s">
        <v>97</v>
      </c>
      <c r="C23" t="s">
        <v>78</v>
      </c>
      <c r="D23" s="11">
        <v>0.06</v>
      </c>
      <c r="E23" t="s">
        <v>37</v>
      </c>
      <c r="F23" t="s">
        <v>64</v>
      </c>
    </row>
    <row r="24">
      <c r="A24">
        <v>1</v>
      </c>
      <c r="B24" t="s">
        <v>98</v>
      </c>
      <c r="C24" t="s">
        <v>78</v>
      </c>
      <c r="D24" s="11">
        <v>0.002</v>
      </c>
      <c r="E24" t="s">
        <v>37</v>
      </c>
      <c r="F24"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t>
        </is>
      </c>
      <c r="E3" t="s" s="14"/>
      <c r="F3"/>
    </row>
    <row r="4">
      <c r="A4" t="s">
        <v>2</v>
      </c>
      <c r="B4">
        <v>3</v>
      </c>
      <c r="C4"/>
      <c r="D4" t="inlineStr" s="14">
        <is>
          <t>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t>
        </is>
      </c>
      <c r="E4" t="s" s="14"/>
      <c r="F4"/>
    </row>
    <row r="5">
      <c r="A5" t="s">
        <v>2</v>
      </c>
      <c r="B5">
        <v>4</v>
      </c>
      <c r="C5"/>
      <c r="D5" t="inlineStr" s="14">
        <is>
          <t>Confectionner l'appareil — Dans la cuve du batteur, mélanger au fouet, les œufs, les jaunes et la farine. Ajouter progressivement, la crème, le lait et les épices et condiments.</t>
        </is>
      </c>
      <c r="E5" t="s" s="14"/>
      <c r="F5"/>
    </row>
    <row r="6">
      <c r="A6" t="s">
        <v>2</v>
      </c>
      <c r="B6">
        <v>5</v>
      </c>
      <c r="C6"/>
      <c r="D6" t="inlineStr" s="14">
        <is>
          <t>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t>
        </is>
      </c>
      <c r="E6" t="s" s="14"/>
      <c r="F6"/>
    </row>
    <row r="7">
      <c r="A7" t="s">
        <v>2</v>
      </c>
      <c r="B7">
        <v>6</v>
      </c>
      <c r="C7"/>
      <c r="D7" t="inlineStr" s="14">
        <is>
          <t>Garnir les moules — Répartir les lardons et l'emmenthal râpé dans les moules. Remuer bien l'appareil et le verser équitablement en le chinoisant dans les quiches sur la garniture.</t>
        </is>
      </c>
      <c r="E7" t="s" s="14"/>
      <c r="F7"/>
    </row>
    <row r="8">
      <c r="A8" t="s">
        <v>2</v>
      </c>
      <c r="B8">
        <v>7</v>
      </c>
      <c r="C8"/>
      <c r="D8" t="inlineStr" s="14">
        <is>
          <t>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t>
        </is>
      </c>
      <c r="E8" t="s" s="14"/>
      <c r="F8"/>
    </row>
    <row r="9">
      <c r="A9" t="s">
        <v>2</v>
      </c>
      <c r="B9">
        <v>8</v>
      </c>
      <c r="C9"/>
      <c r="D9" t="s" s="14">
        <v>105</v>
      </c>
      <c r="E9" t="s" s="14"/>
      <c r="F9"/>
    </row>
    <row r="10">
      <c r="A10" t="s">
        <v>2</v>
      </c>
      <c r="B10">
        <v>9</v>
      </c>
      <c r="C10"/>
      <c r="D10" t="inlineStr" s="14">
        <is>
          <t>Suggestions et conseils — Les bacs GN perforés faciliteront la cuisson. On peut chemiser les bacs avec du papier cuisson. La farine dans l'appareil permet une meilleure tenue lors de la coupe. La cuisson à blanc ou une demi-cuisson facilitera la cuisson de la pâte.</t>
        </is>
      </c>
      <c r="E10" t="s" s="14"/>
      <c r="F10"/>
    </row>
    <row r="11">
      <c r="A11" t="s">
        <v>106</v>
      </c>
      <c r="B11">
        <v>1</v>
      </c>
      <c r="C11"/>
      <c r="D11" t="inlineStr" s="14">
        <is>
          <t>Mise en place du poste de travail — Vérifier les DLC, peser les denrées, sélectionner le matériel nécessaire. Laver et désinfecter le matériel et le poste de travail en suivant les protocoles.</t>
        </is>
      </c>
      <c r="E11" t="s" s="14"/>
      <c r="F11"/>
    </row>
    <row r="12">
      <c r="A12" t="s">
        <v>106</v>
      </c>
      <c r="B12">
        <v>2</v>
      </c>
      <c r="C12"/>
      <c r="D12" t="inlineStr" s="14">
        <is>
          <t>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t>
        </is>
      </c>
      <c r="E12" t="s" s="14"/>
      <c r="F12"/>
    </row>
    <row r="13">
      <c r="A13" t="s">
        <v>106</v>
      </c>
      <c r="B13">
        <v>3</v>
      </c>
      <c r="C13"/>
      <c r="D13" t="inlineStr" s="14">
        <is>
          <t>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t>
        </is>
      </c>
      <c r="E13" t="s" s="14"/>
      <c r="F13"/>
    </row>
    <row r="14">
      <c r="A14" t="s">
        <v>106</v>
      </c>
      <c r="B14">
        <v>4</v>
      </c>
      <c r="C14"/>
      <c r="D14" t="inlineStr" s="14">
        <is>
          <t>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t>
        </is>
      </c>
      <c r="E14" t="s" s="14"/>
      <c r="F14"/>
    </row>
    <row r="15">
      <c r="A15" t="s">
        <v>106</v>
      </c>
      <c r="B15">
        <v>5</v>
      </c>
      <c r="C15"/>
      <c r="D15" t="inlineStr" s="14">
        <is>
          <t>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t>
        </is>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8"/>
  <cols>
    <col min="1" max="1" width="22" customWidth="1"/>
    <col min="2" max="2" width="52" customWidth="1"/>
    <col min="3" max="3" width="14" customWidth="1"/>
    <col min="4" max="4" width="10" customWidth="1"/>
  </cols>
  <sheetData>
    <row r="1" customHeight="1" ht="24">
      <c r="A1" t="s" s="7">
        <v>107</v>
      </c>
      <c r="B1"/>
      <c r="C1"/>
      <c r="D1"/>
    </row>
    <row r="2">
      <c r="A2" t="str" s="15">
        <f>"GRO_CDC_030 · GRO.ENT.FR · référence : "&amp;Besoins!B3&amp;" "&amp;Besoins!C3&amp;" · multiplicateur réglable sur la feuille ""Besoins"""</f>
        <v>GRO_CDC_030 · GRO.ENT.FR · référence : 100 pc · multiplicateur réglable sur la feuille </v>
      </c>
      <c r="B2"/>
      <c r="C2"/>
      <c r="D2"/>
    </row>
    <row r="3">
      <c r="A3"/>
      <c r="B3"/>
      <c r="C3"/>
      <c r="D3"/>
    </row>
    <row r="4">
      <c r="A4" t="s" s="16">
        <v>108</v>
      </c>
      <c r="B4"/>
      <c r="C4"/>
      <c r="D4"/>
    </row>
    <row r="5">
      <c r="A5" t="s" s="17">
        <v>109</v>
      </c>
      <c r="B5" t="str" s="14">
        <f>Procedure!D2</f>
        <v>Mise en place du poste de travail — Vérifier les D.L.C., peser les denrées, sélectionner le matériel nécessaire. Désinfecter le matériel et le poste de travail suivant les protocoles.</v>
      </c>
      <c r="C5"/>
      <c r="D5"/>
    </row>
    <row r="6">
      <c r="A6" t="s" s="17">
        <v>110</v>
      </c>
      <c r="B6" t="str" s="14">
        <f>Procedure!D3</f>
        <v>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v>
      </c>
      <c r="C6"/>
      <c r="D6"/>
    </row>
    <row r="7">
      <c r="A7"/>
      <c r="B7" t="s">
        <v>111</v>
      </c>
      <c r="C7" s="11">
        <f>'Besoins'!$B$2*3.9</f>
        <v>3.9</v>
      </c>
      <c r="D7" t="s">
        <v>37</v>
      </c>
    </row>
    <row r="8">
      <c r="A8"/>
      <c r="B8" t="str">
        <f>Besoins!B8</f>
        <v>Lardons lardon cru fumé</v>
      </c>
      <c r="C8" s="11">
        <f>Besoins!E8</f>
        <v>1.5</v>
      </c>
      <c r="D8" t="str">
        <f>Besoins!F8</f>
        <v>kg</v>
      </c>
    </row>
    <row r="9">
      <c r="A9"/>
      <c r="B9" t="s">
        <v>112</v>
      </c>
      <c r="C9" s="11">
        <f>'Besoins'!$B$2*0.2</f>
        <v>0.2</v>
      </c>
      <c r="D9" t="s">
        <v>37</v>
      </c>
    </row>
    <row r="10">
      <c r="A10" t="s" s="17">
        <v>113</v>
      </c>
      <c r="B10" t="str" s="14">
        <f>Procedure!D4</f>
        <v>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v>
      </c>
      <c r="C10"/>
      <c r="D10"/>
    </row>
    <row r="11">
      <c r="A11" t="s" s="17">
        <v>114</v>
      </c>
      <c r="B11" t="str" s="14">
        <f>Procedure!D5</f>
        <v>Confectionner l'appareil — Dans la cuve du batteur, mélanger au fouet, les œufs, les jaunes et la farine. Ajouter progressivement, la crème, le lait et les épices et condiments.</v>
      </c>
      <c r="C11"/>
      <c r="D11"/>
    </row>
    <row r="12">
      <c r="A12"/>
      <c r="B12" t="s">
        <v>111</v>
      </c>
      <c r="C12" s="11">
        <f>'Besoins'!$B$2*3.9</f>
        <v>3.9</v>
      </c>
      <c r="D12" t="s">
        <v>37</v>
      </c>
    </row>
    <row r="13">
      <c r="A13"/>
      <c r="B13" t="str">
        <f>Besoins!B8</f>
        <v>Lardons lardon cru fumé</v>
      </c>
      <c r="C13" s="11">
        <f>Besoins!E8</f>
        <v>1.5</v>
      </c>
      <c r="D13" t="str">
        <f>Besoins!F8</f>
        <v>kg</v>
      </c>
    </row>
    <row r="14">
      <c r="A14"/>
      <c r="B14" t="str">
        <f>Besoins!B16</f>
        <v>Emmental râpé vrac</v>
      </c>
      <c r="C14" s="11">
        <f>Besoins!E16</f>
        <v>1.5</v>
      </c>
      <c r="D14" t="str">
        <f>Besoins!F16</f>
        <v>kg</v>
      </c>
    </row>
    <row r="15">
      <c r="A15"/>
      <c r="B15" t="str">
        <f>Besoins!B13</f>
        <v>LAIT UHT demi écrémé France outre 10 litres</v>
      </c>
      <c r="C15" s="11">
        <f>Besoins!E13</f>
        <v>4</v>
      </c>
      <c r="D15" t="str">
        <f>Besoins!F13</f>
        <v>lt</v>
      </c>
    </row>
    <row r="16">
      <c r="A16"/>
      <c r="B16" t="str">
        <f>Besoins!B15</f>
        <v>Crème liquide 30% MG UHT</v>
      </c>
      <c r="C16" s="11">
        <f>Besoins!E15</f>
        <v>4</v>
      </c>
      <c r="D16" t="str">
        <f>Besoins!F15</f>
        <v>lt</v>
      </c>
    </row>
    <row r="17">
      <c r="A17"/>
      <c r="B17" t="s">
        <v>115</v>
      </c>
      <c r="C17" s="11">
        <f>'Besoins'!$B$2*0.3</f>
        <v>0.3</v>
      </c>
      <c r="D17" t="s">
        <v>37</v>
      </c>
    </row>
    <row r="18">
      <c r="A18"/>
      <c r="B18" t="str">
        <f>Besoins!B10</f>
        <v>Noix de muscade moulue</v>
      </c>
      <c r="C18" s="11">
        <f>Besoins!E10</f>
        <v>0.003</v>
      </c>
      <c r="D18" t="str">
        <f>Besoins!F10</f>
        <v>kg</v>
      </c>
    </row>
    <row r="19">
      <c r="A19"/>
      <c r="B19" t="s">
        <v>112</v>
      </c>
      <c r="C19" s="11">
        <f>'Besoins'!$B$2*0.2</f>
        <v>0.2</v>
      </c>
      <c r="D19" t="s">
        <v>37</v>
      </c>
    </row>
    <row r="20">
      <c r="A20"/>
      <c r="B20" t="s">
        <v>116</v>
      </c>
      <c r="C20" s="11">
        <f>'Besoins'!$B$2*1.5</f>
        <v>1.5</v>
      </c>
      <c r="D20" t="s">
        <v>41</v>
      </c>
    </row>
    <row r="21">
      <c r="A21"/>
      <c r="B21" t="s">
        <v>117</v>
      </c>
      <c r="C21" s="11">
        <f>'Besoins'!$B$2*0.667</f>
        <v>0.667</v>
      </c>
      <c r="D21" t="s">
        <v>41</v>
      </c>
    </row>
    <row r="22">
      <c r="A22"/>
      <c r="B22" t="s">
        <v>118</v>
      </c>
      <c r="C22" s="11">
        <f>'Besoins'!$B$2*0.06</f>
        <v>0.06</v>
      </c>
      <c r="D22" t="s">
        <v>37</v>
      </c>
    </row>
    <row r="23">
      <c r="A23"/>
      <c r="B23" t="str">
        <f>Besoins!B11</f>
        <v>Piment de Cayenne</v>
      </c>
      <c r="C23" s="11">
        <f>Besoins!E11</f>
        <v>0.002</v>
      </c>
      <c r="D23" t="str">
        <f>Besoins!F11</f>
        <v>kg</v>
      </c>
    </row>
    <row r="24">
      <c r="A24" t="s" s="17">
        <v>119</v>
      </c>
      <c r="B24" t="str" s="14">
        <f>Procedure!D6</f>
        <v>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v>
      </c>
      <c r="C24"/>
      <c r="D24"/>
    </row>
    <row r="25">
      <c r="A25" t="s" s="17">
        <v>120</v>
      </c>
      <c r="B25" t="str" s="14">
        <f>Procedure!D7</f>
        <v>Garnir les moules — Répartir les lardons et l'emmenthal râpé dans les moules. Remuer bien l'appareil et le verser équitablement en le chinoisant dans les quiches sur la garniture.</v>
      </c>
      <c r="C25"/>
      <c r="D25"/>
    </row>
    <row r="26">
      <c r="A26"/>
      <c r="B26" t="str">
        <f>Besoins!B16</f>
        <v>Emmental râpé vrac</v>
      </c>
      <c r="C26" s="11">
        <f>Besoins!E16</f>
        <v>1.5</v>
      </c>
      <c r="D26" t="str">
        <f>Besoins!F16</f>
        <v>kg</v>
      </c>
    </row>
    <row r="27">
      <c r="A27"/>
      <c r="B27" t="str">
        <f>Besoins!B8</f>
        <v>Lardons lardon cru fumé</v>
      </c>
      <c r="C27" s="11">
        <f>Besoins!E8</f>
        <v>1.5</v>
      </c>
      <c r="D27" t="str">
        <f>Besoins!F8</f>
        <v>kg</v>
      </c>
    </row>
    <row r="28">
      <c r="A28" t="s" s="17">
        <v>121</v>
      </c>
      <c r="B28" t="str" s="14">
        <f>Procedure!D8</f>
        <v>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v>
      </c>
      <c r="C28"/>
      <c r="D28"/>
    </row>
    <row r="29">
      <c r="A29" t="s" s="17">
        <v>122</v>
      </c>
      <c r="B29" t="str" s="14">
        <f>Procedure!D9</f>
        <v>Servir — Découper chaque moule en 35 parts (5 parts dans la largeur et 7 dans la longueur).</v>
      </c>
      <c r="C29"/>
      <c r="D29"/>
    </row>
    <row r="30">
      <c r="A30" t="s" s="17">
        <v>123</v>
      </c>
      <c r="B30" t="str" s="14">
        <f>Procedure!D10</f>
        <v>Suggestions et conseils — Les bacs GN perforés faciliteront la cuisson. On peut chemiser les bacs avec du papier cuisson. La farine dans l'appareil permet une meilleure tenue lors de la coupe. La cuisson à blanc ou une demi-cuisson facilitera la cuisson de la pâte.</v>
      </c>
      <c r="C30"/>
      <c r="D30"/>
    </row>
    <row r="31">
      <c r="A31"/>
      <c r="B31"/>
      <c r="C31"/>
      <c r="D31"/>
    </row>
    <row r="32">
      <c r="A32" t="s" s="16">
        <v>124</v>
      </c>
      <c r="B32"/>
      <c r="C32"/>
      <c r="D32"/>
    </row>
    <row r="33">
      <c r="A33" t="s" s="17">
        <v>109</v>
      </c>
      <c r="B33" t="str" s="14">
        <f>Procedure!D11</f>
        <v>Mise en place du poste de travail — Vérifier les DLC, peser les denrées, sélectionner le matériel nécessaire. Laver et désinfecter le matériel et le poste de travail en suivant les protocoles.</v>
      </c>
      <c r="C33"/>
      <c r="D33"/>
    </row>
    <row r="34">
      <c r="A34" t="s" s="17">
        <v>110</v>
      </c>
      <c r="B34" t="str" s="14">
        <f>Procedure!D12</f>
        <v>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v>
      </c>
      <c r="C34"/>
      <c r="D34"/>
    </row>
    <row r="35">
      <c r="A35"/>
      <c r="B35" t="str">
        <f>Besoins!B18</f>
        <v>Sucre glace tamisé</v>
      </c>
      <c r="C35" s="11">
        <f>Besoins!E18</f>
        <v>0.00585</v>
      </c>
      <c r="D35" t="str">
        <f>Besoins!F18</f>
        <v>kg</v>
      </c>
    </row>
    <row r="36">
      <c r="A36"/>
      <c r="B36" t="str">
        <f>Besoins!B9</f>
        <v>EAU</v>
      </c>
      <c r="C36" s="11">
        <f>Besoins!E9</f>
        <v>0.0234</v>
      </c>
      <c r="D36" t="str">
        <f>Besoins!F9</f>
        <v>lt</v>
      </c>
    </row>
    <row r="37">
      <c r="A37"/>
      <c r="B37" t="s">
        <v>118</v>
      </c>
      <c r="C37" s="11">
        <f>'Besoins'!$B$2*0.00234</f>
        <v>0.00234</v>
      </c>
      <c r="D37" t="s">
        <v>37</v>
      </c>
    </row>
    <row r="38">
      <c r="A38"/>
      <c r="B38" t="s">
        <v>125</v>
      </c>
      <c r="C38" s="11">
        <f>'Besoins'!$B$2*0.39</f>
        <v>0.39</v>
      </c>
      <c r="D38" t="s">
        <v>24</v>
      </c>
    </row>
    <row r="39">
      <c r="A39" t="s" s="17">
        <v>113</v>
      </c>
      <c r="B39" t="str" s="14">
        <f>Procedure!D13</f>
        <v>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v>
      </c>
      <c r="C39"/>
      <c r="D39"/>
    </row>
    <row r="40">
      <c r="A40"/>
      <c r="B40" t="s">
        <v>115</v>
      </c>
      <c r="C40" s="11">
        <f>'Besoins'!$B$2*0.117</f>
        <v>0.117</v>
      </c>
      <c r="D40" t="s">
        <v>37</v>
      </c>
    </row>
    <row r="41">
      <c r="A41"/>
      <c r="B41" t="s">
        <v>112</v>
      </c>
      <c r="C41" s="11">
        <f>'Besoins'!$B$2*0.06435</f>
        <v>0.06435</v>
      </c>
      <c r="D41" t="s">
        <v>37</v>
      </c>
    </row>
    <row r="42">
      <c r="A42"/>
      <c r="B42" t="str">
        <f>Besoins!B18</f>
        <v>Sucre glace tamisé</v>
      </c>
      <c r="C42" s="11">
        <f>Besoins!E18</f>
        <v>0.00585</v>
      </c>
      <c r="D42" t="str">
        <f>Besoins!F18</f>
        <v>kg</v>
      </c>
    </row>
    <row r="43">
      <c r="A43"/>
      <c r="B43" t="str">
        <f>Besoins!B9</f>
        <v>EAU</v>
      </c>
      <c r="C43" s="11">
        <f>Besoins!E9</f>
        <v>0.0234</v>
      </c>
      <c r="D43" t="str">
        <f>Besoins!F9</f>
        <v>lt</v>
      </c>
    </row>
    <row r="44">
      <c r="A44"/>
      <c r="B44" t="s">
        <v>118</v>
      </c>
      <c r="C44" s="11">
        <f>'Besoins'!$B$2*0.00234</f>
        <v>0.00234</v>
      </c>
      <c r="D44" t="s">
        <v>37</v>
      </c>
    </row>
    <row r="45">
      <c r="A45" t="s" s="17">
        <v>114</v>
      </c>
      <c r="B45" t="str" s="14">
        <f>Procedure!D14</f>
        <v>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v>
      </c>
      <c r="C45"/>
      <c r="D45"/>
    </row>
    <row r="46">
      <c r="A46" t="s" s="17">
        <v>119</v>
      </c>
      <c r="B46" t="str" s="14">
        <f>Procedure!D15</f>
        <v>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v>
      </c>
      <c r="C46"/>
      <c r="D46"/>
    </row>
    <row r="47">
      <c r="A47"/>
      <c r="B47"/>
      <c r="C47"/>
      <c r="D47"/>
    </row>
    <row r="48">
      <c r="A48" t="s" s="18">
        <v>21</v>
      </c>
      <c r="B48"/>
      <c r="C48"/>
      <c r="D48"/>
    </row>
  </sheetData>
  <sheetProtection sheet="1" formatRows="0" formatColumns="0"/>
  <mergeCells count="19">
    <mergeCell ref="A1:D1"/>
    <mergeCell ref="A2:D2"/>
    <mergeCell ref="A4:D4"/>
    <mergeCell ref="B5:D5"/>
    <mergeCell ref="B6:D6"/>
    <mergeCell ref="B10:D10"/>
    <mergeCell ref="B11:D11"/>
    <mergeCell ref="B24:D24"/>
    <mergeCell ref="B25:D25"/>
    <mergeCell ref="B28:D28"/>
    <mergeCell ref="B29:D29"/>
    <mergeCell ref="B30:D30"/>
    <mergeCell ref="A32:D32"/>
    <mergeCell ref="B33:D33"/>
    <mergeCell ref="B34:D34"/>
    <mergeCell ref="B39:D39"/>
    <mergeCell ref="B45:D45"/>
    <mergeCell ref="B46:D46"/>
    <mergeCell ref="A48:D4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2026-09-16T01:13:28Z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2026-09-16T01:13:28Z</dcterms:modified>
  <cp:revision>1</cp:revision>
</cp:coreProperties>
</file>