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<sst xmlns="http://schemas.openxmlformats.org/spreadsheetml/2006/main" count="64" uniqueCount="64">
  <si>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</si>
  <si>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</si>
  <si>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</si>
  <si>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</si>
  <si>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</si>
  <si>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</si>
  <si>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</si>
  <si>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</si>
  <si>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</si>
  <si>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</si>
  <si>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</si>
  <si>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</si>
  <si>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</si>
  <si>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</si>
  <si>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</si>
  <si>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</si>
  <si>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</si>
  <si>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</si>
  <si>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</si>
  <si>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</si>
  <si>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</si>
  <si>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</si>
  <si>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</si>
  <si>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</si>
  <si>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</si>
  <si>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</si>
  <si>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</si>
  <si>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</si>
  <si>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</si>
  <si>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</si>
  <si>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</si>
  <si>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Recette</t>
  </si>
  <si>
    <t>#</t>
  </si>
  <si>
    <t>Verbe</t>
  </si>
  <si>
    <t>Étape</t>
  </si>
  <si>
    <t>Précision technique</t>
  </si>
  <si>
    <t>Durée</t>
  </si>
  <si>
    <t>APPAREIL À BAVAROIS AUX FRAMBOISES</t>
  </si>
  <si>
    <t>Mise en place — Peser et mesurer ; tremper la gélatine dans l'eau froide.</t>
  </si>
  <si>
    <t>Crème fouettée — Monter la crème fleurette sans trop la serrer : onctueuse, lisse et homogène.</t>
  </si>
  <si>
    <t>Niveau</t>
  </si>
  <si>
    <t>Composant</t>
  </si>
  <si>
    <t>Type</t>
  </si>
  <si>
    <t>Quantité (× multiplicateur, voir feuille Besoins)</t>
  </si>
  <si>
    <t>recette</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</si>
  <si>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</si>
  <si>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</si>
  <si>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</si>
  <si>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</si>
  <si>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</si>
  <si>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 (conv.)</t>
  </si>
  <si>
    <t>conversion</t>
  </si>
  <si>
    <t>pc</t>
  </si>
  <si>
    <t xml:space="preserve">    ↳ Crème liquide entière 35% MG UHT</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</si>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</sst>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2.6</v>
      </c>
      <c r="C3" t="s" s="5">
        <v>3</v>
      </c>
      <c r="D3"/>
      <c r="E3"/>
      <c r="F3"/>
    </row>
    <row r="4">
      <c r="A4" t="s">
        <v>4</v>
      </c>
      <c r="B4" s="6">
        <f>$B$2*B3</f>
        <v>2.6</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E7*0.0043</f>
        <v>0.00043</v>
      </c>
    </row>
    <row r="8">
      <c r="A8" t="s" s="9">
        <v>16</v>
      </c>
      <c r="B8" t="s">
        <v>17</v>
      </c>
      <c r="C8" t="s">
        <v>18</v>
      </c>
      <c r="D8" s="4">
        <v>0.028</v>
      </c>
      <c r="E8" s="6">
        <f>D8*$B$2</f>
        <v>0.028</v>
      </c>
      <c r="F8" t="s">
        <v>3</v>
      </c>
      <c r="G8" s="8">
        <f>E8*16.0945</f>
        <v>0.450646</v>
      </c>
    </row>
    <row r="9">
      <c r="A9" t="s">
        <v>19</v>
      </c>
      <c r="B9" t="s">
        <v>20</v>
      </c>
      <c r="C9" t="s">
        <v>21</v>
      </c>
      <c r="D9" s="4">
        <v>0.8</v>
      </c>
      <c r="E9" s="6">
        <f>D9*$B$2</f>
        <v>0.8</v>
      </c>
      <c r="F9" t="s">
        <v>15</v>
      </c>
      <c r="G9" s="8">
        <f>E9*2.85</f>
        <v>2.28</v>
      </c>
    </row>
    <row r="10">
      <c r="A10" t="s">
        <v>22</v>
      </c>
      <c r="B10" t="s">
        <v>23</v>
      </c>
      <c r="C10" t="s">
        <v>24</v>
      </c>
      <c r="D10" s="4">
        <v>0.15</v>
      </c>
      <c r="E10" s="6">
        <f>D10*$B$2</f>
        <v>0.15</v>
      </c>
      <c r="F10" t="s">
        <v>3</v>
      </c>
      <c r="G10" s="8">
        <f>E10*1.8</f>
        <v>0.27</v>
      </c>
    </row>
    <row r="11">
      <c r="A11" t="s">
        <v>25</v>
      </c>
      <c r="B11" t="s">
        <v>26</v>
      </c>
      <c r="C11" t="s">
        <v>24</v>
      </c>
      <c r="D11" s="4">
        <v>1.5</v>
      </c>
      <c r="E11" s="6">
        <f>D11*$B$2</f>
        <v>1.5</v>
      </c>
      <c r="F11" t="s">
        <v>3</v>
      </c>
      <c r="G11" s="8">
        <f>E11*20</f>
        <v>30</v>
      </c>
    </row>
    <row r="12">
      <c r="A12" t="s">
        <v>27</v>
      </c>
      <c r="B12" t="s">
        <v>28</v>
      </c>
      <c r="C12" t="s">
        <v>29</v>
      </c>
      <c r="D12" s="4">
        <v>0.25</v>
      </c>
      <c r="E12" s="6">
        <f>D12*$B$2</f>
        <v>0.25</v>
      </c>
      <c r="F12" t="s">
        <v>3</v>
      </c>
      <c r="G12" s="8">
        <f>E12*0.82</f>
        <v>0.205</v>
      </c>
    </row>
    <row r="13">
      <c r="A13"/>
      <c r="B13"/>
      <c r="C13"/>
      <c r="D13"/>
      <c r="E13"/>
      <c r="F13" t="s" s="10">
        <v>30</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s" s="12">
        <v>38</v>
      </c>
      <c r="E2" t="s" s="12"/>
      <c r="F2"/>
    </row>
    <row r="3">
      <c r="A3" t="s">
        <v>37</v>
      </c>
      <c r="B3">
        <v>2</v>
      </c>
      <c r="C3"/>
      <c r="D3" t="inlineStr" s="12">
        <is>
          <t>Sirop — Porter le sucre et l'eau à ébullition dans une petite russe (sirop à 1,2624, soit 30° Baumé). Y fondre la gélatine bien égouttée, passer au chinois étamine et laisser refroidir en vannant régulièrement.</t>
        </is>
      </c>
      <c r="E3" t="s" s="12"/>
      <c r="F3"/>
    </row>
    <row r="4">
      <c r="A4" t="s">
        <v>37</v>
      </c>
      <c r="B4">
        <v>3</v>
      </c>
      <c r="C4"/>
      <c r="D4" t="inlineStr" s="12">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2"/>
      <c r="F4"/>
    </row>
    <row r="5">
      <c r="A5" t="s">
        <v>37</v>
      </c>
      <c r="B5">
        <v>4</v>
      </c>
      <c r="C5"/>
      <c r="D5" t="s" s="12">
        <v>39</v>
      </c>
      <c r="E5" t="s" s="12"/>
      <c r="F5"/>
    </row>
    <row r="6">
      <c r="A6" t="s">
        <v>37</v>
      </c>
      <c r="B6">
        <v>5</v>
      </c>
      <c r="C6"/>
      <c r="D6" t="inlineStr" s="12">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37</v>
      </c>
      <c r="C2" t="s">
        <v>44</v>
      </c>
      <c r="D2" s="6">
        <f>'Besoins'!$B$2*2.6</f>
        <v>2.6</v>
      </c>
      <c r="E2" t="s">
        <v>3</v>
      </c>
    </row>
    <row r="3">
      <c r="A3">
        <v>1</v>
      </c>
      <c r="B3" t="s">
        <v>45</v>
      </c>
      <c r="C3" t="s">
        <v>46</v>
      </c>
      <c r="D3" s="6">
        <f>'Besoins'!$B$2*1.1</f>
        <v>1.1</v>
      </c>
      <c r="E3" t="s">
        <v>3</v>
      </c>
    </row>
    <row r="4">
      <c r="A4">
        <v>1</v>
      </c>
      <c r="B4" t="s">
        <v>47</v>
      </c>
      <c r="C4" t="s">
        <v>46</v>
      </c>
      <c r="D4" s="6">
        <f>'Besoins'!$B$2*0.15</f>
        <v>0.15</v>
      </c>
      <c r="E4" t="s">
        <v>3</v>
      </c>
    </row>
    <row r="5">
      <c r="A5">
        <v>1</v>
      </c>
      <c r="B5" t="s">
        <v>48</v>
      </c>
      <c r="C5" t="s">
        <v>46</v>
      </c>
      <c r="D5" s="6">
        <f>'Besoins'!$B$2*0.25</f>
        <v>0.25</v>
      </c>
      <c r="E5" t="s">
        <v>3</v>
      </c>
    </row>
    <row r="6">
      <c r="A6">
        <v>1</v>
      </c>
      <c r="B6" t="s">
        <v>49</v>
      </c>
      <c r="C6" t="s">
        <v>46</v>
      </c>
      <c r="D6" s="6">
        <f>'Besoins'!$B$2*0.1</f>
        <v>0.1</v>
      </c>
      <c r="E6" t="s">
        <v>15</v>
      </c>
    </row>
    <row r="7">
      <c r="A7">
        <v>1</v>
      </c>
      <c r="B7" t="s">
        <v>50</v>
      </c>
      <c r="C7" t="s">
        <v>51</v>
      </c>
      <c r="D7" s="6">
        <f>'Besoins'!$B$2*14</f>
        <v>14</v>
      </c>
      <c r="E7" t="s">
        <v>52</v>
      </c>
    </row>
    <row r="8">
      <c r="A8">
        <v>1</v>
      </c>
      <c r="B8" t="s">
        <v>53</v>
      </c>
      <c r="C8" t="s">
        <v>46</v>
      </c>
      <c r="D8" s="6">
        <f>'Besoins'!$B$2*0.8</f>
        <v>0.8</v>
      </c>
      <c r="E8" t="s">
        <v>15</v>
      </c>
    </row>
    <row r="9">
      <c r="A9">
        <v>1</v>
      </c>
      <c r="B9" t="s">
        <v>45</v>
      </c>
      <c r="C9" t="s">
        <v>46</v>
      </c>
      <c r="D9" s="6">
        <f>'Besoins'!$B$2*0.4</f>
        <v>0.4</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3">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4">
        <v>55</v>
      </c>
      <c r="B4"/>
      <c r="C4"/>
      <c r="D4"/>
    </row>
    <row r="5">
      <c r="A5" t="s" s="15">
        <v>56</v>
      </c>
      <c r="B5" t="str" s="12">
        <f>Procedure!D2</f>
        <v>Mise en place — Peser et mesurer ; tremper la gélatine dans l'eau froide.</v>
      </c>
      <c r="C5"/>
      <c r="D5"/>
    </row>
    <row r="6">
      <c r="A6"/>
      <c r="B6" t="s">
        <v>57</v>
      </c>
      <c r="C6" s="6">
        <f>'Besoins'!$B$2*14</f>
        <v>14</v>
      </c>
      <c r="D6" t="s">
        <v>52</v>
      </c>
    </row>
    <row r="7">
      <c r="A7" t="s" s="15">
        <v>58</v>
      </c>
      <c r="B7" t="str" s="12">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6">
        <f>Besoins!E12</f>
        <v>0.25</v>
      </c>
      <c r="D8" t="str">
        <f>Besoins!F12</f>
        <v>kg</v>
      </c>
    </row>
    <row r="9">
      <c r="A9"/>
      <c r="B9" t="str">
        <f>Besoins!B7</f>
        <v>Eau (robinet - moy. France 2026)</v>
      </c>
      <c r="C9" s="6">
        <f>Besoins!E7</f>
        <v>0.1</v>
      </c>
      <c r="D9" t="str">
        <f>Besoins!F7</f>
        <v>lt</v>
      </c>
    </row>
    <row r="10">
      <c r="A10" t="s" s="15">
        <v>59</v>
      </c>
      <c r="B10" t="str" s="12">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60</v>
      </c>
      <c r="C11" s="6">
        <f>'Besoins'!$B$2*1.1</f>
        <v>1.1</v>
      </c>
      <c r="D11" t="s">
        <v>3</v>
      </c>
    </row>
    <row r="12">
      <c r="A12"/>
      <c r="B12" t="str">
        <f>Besoins!B10</f>
        <v>CITRON Espagne cat.I 4(58-67mm)</v>
      </c>
      <c r="C12" s="6">
        <f>Besoins!E10</f>
        <v>0.15</v>
      </c>
      <c r="D12" t="str">
        <f>Besoins!F10</f>
        <v>kg</v>
      </c>
    </row>
    <row r="13">
      <c r="A13"/>
      <c r="B13" t="s">
        <v>60</v>
      </c>
      <c r="C13" s="6">
        <f>'Besoins'!$B$2*0.4</f>
        <v>0.4</v>
      </c>
      <c r="D13" t="s">
        <v>3</v>
      </c>
    </row>
    <row r="14">
      <c r="A14" t="s" s="15">
        <v>61</v>
      </c>
      <c r="B14" t="str" s="12">
        <f>Procedure!D5</f>
        <v>Crème fouettée — Monter la crème fleurette sans trop la serrer : onctueuse, lisse et homogène.</v>
      </c>
      <c r="C14"/>
      <c r="D14"/>
    </row>
    <row r="15">
      <c r="A15"/>
      <c r="B15" t="str">
        <f>Besoins!B9</f>
        <v>Crème liquide entière 35% MG UHT</v>
      </c>
      <c r="C15" s="6">
        <f>Besoins!E9</f>
        <v>0.8</v>
      </c>
      <c r="D15" t="str">
        <f>Besoins!F9</f>
        <v>lt</v>
      </c>
    </row>
    <row r="16">
      <c r="A16" t="s" s="15">
        <v>62</v>
      </c>
      <c r="B16" t="str" s="12">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6">
        <v>63</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2026-10-30T15:16:58Z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2026-10-30T15:16:58Z</dcterms:modified>
  <cp:revision>1</cp:revision>
</cp:coreProperties>
</file>