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<sst xmlns="http://schemas.openxmlformats.org/spreadsheetml/2006/main" count="84" uniqueCount="84">
  <si>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</si>
  <si>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</si>
  <si>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</si>
  <si>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</si>
  <si>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</si>
  <si>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</si>
  <si>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</si>
  <si>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</si>
  <si>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</si>
  <si>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</si>
  <si>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</si>
  <si>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</si>
  <si>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</si>
  <si>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</si>
  <si>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</si>
  <si>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</si>
  <si>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</si>
  <si>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</si>
  <si>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</si>
  <si>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</si>
  <si>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</si>
  <si>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</si>
  <si>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</si>
  <si>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</si>
  <si>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</si>
  <si>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</si>
  <si>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</si>
  <si>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</si>
  <si>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</si>
  <si>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</si>
  <si>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</si>
  <si>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</si>
  <si>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</si>
  <si>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</si>
  <si>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</si>
  <si>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</si>
  <si>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</si>
  <si>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</si>
  <si>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</si>
  <si>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</si>
  <si>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</si>
  <si>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</si>
  <si>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</si>
  <si>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</si>
  <si>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</si>
  <si>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</si>
  <si>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</si>
  <si>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</si>
  <si>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À PARIS-BREST</t>
  </si>
  <si>
    <t>Mise en place — Peser et mesurer ; préparer la crème pâtissière à la poudre à flan (GRO_CDR_B547A) et la laisser revenir à la température de la cuisine.</t>
  </si>
  <si>
    <t>Beurre praliné — Assouplir le beurre et le fraiser avec le praliné jusqu'à la consistance de la crème pâtissière.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</si>
  <si>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</si>
  <si>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</si>
  <si>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</si>
  <si>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</si>
  <si>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</si>
  <si>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</si>
  <si>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</si>
  <si>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</si>
  <si>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À LA POUDRE À FLAN</t>
  </si>
  <si>
    <t xml:space="preserve">        ↳ Lait entier UHT 3,5% MG brique 1L</t>
  </si>
  <si>
    <t>matiere</t>
  </si>
  <si>
    <t xml:space="preserve">        ↳ VANILLE (baton)</t>
  </si>
  <si>
    <t xml:space="preserve">        ↳ OEUF (P) (conv.)</t>
  </si>
  <si>
    <t>conversion</t>
  </si>
  <si>
    <t xml:space="preserve">        ↳ Sucre blanc cristal sac 25 kg</t>
  </si>
  <si>
    <t xml:space="preserve">        ↳ Farine de blé T55</t>
  </si>
  <si>
    <t xml:space="preserve">        ↳ Poudre à crème (custard powder) — à réactualiser</t>
  </si>
  <si>
    <t xml:space="preserve">        ↳ Beurre doux 82% MG plaquette</t>
  </si>
  <si>
    <t xml:space="preserve">    ↳ Beurre doux 82% MG plaquette</t>
  </si>
  <si>
    <t xml:space="preserve">    ↳ Praliné noisette/amande en pâte</t>
  </si>
  <si>
    <t xml:space="preserve">    ↳ Rhum ambré de cuisine (baba)</t>
  </si>
  <si>
    <t>Fiche technique — CRÈME À PARIS-BREST</t>
  </si>
  <si>
    <t>CRÈME À PARIS-BREST  GRO_CDR_B552A</t>
  </si>
  <si>
    <t>1.</t>
  </si>
  <si>
    <t xml:space="preserve">    CRÈME PÂTISSIÈRE À LA POUDRE À FLAN</t>
  </si>
  <si>
    <t>2.</t>
  </si>
  <si>
    <t xml:space="preserve">    Beurre doux 82% MG plaquette</t>
  </si>
  <si>
    <t>3.</t>
  </si>
  <si>
    <t>↳ CRÈME PÂTISSIÈRE À LA POUDRE À FLAN  GRO_CDR_B547A</t>
  </si>
  <si>
    <t xml:space="preserve">    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</si>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</sst>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1.83</v>
      </c>
      <c r="C3" t="s" s="5">
        <v>3</v>
      </c>
      <c r="D3"/>
      <c r="E3"/>
      <c r="F3"/>
    </row>
    <row r="4">
      <c r="A4" t="s">
        <v>4</v>
      </c>
      <c r="B4" s="6">
        <f>$B$2*B3</f>
        <v>1.83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E7*14</f>
        <v>1.4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8">
        <f>E8*14</f>
        <v>3.5</v>
      </c>
    </row>
    <row r="9">
      <c r="A9" t="s" s="9">
        <v>19</v>
      </c>
      <c r="B9" t="s">
        <v>20</v>
      </c>
      <c r="C9" t="s">
        <v>21</v>
      </c>
      <c r="D9" s="4">
        <v>0.625</v>
      </c>
      <c r="E9" s="6">
        <f>D9*$B$2</f>
        <v>0.625</v>
      </c>
      <c r="F9" t="s">
        <v>22</v>
      </c>
      <c r="G9" s="8">
        <f>E9*0.5902684211</f>
        <v>0.368918</v>
      </c>
    </row>
    <row r="10">
      <c r="A10" t="s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3</v>
      </c>
      <c r="G10" s="8">
        <f>E10*0.56</f>
        <v>0.014</v>
      </c>
    </row>
    <row r="11">
      <c r="A11" t="s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3</v>
      </c>
      <c r="G11" s="8">
        <f>E11*6.5</f>
        <v>0.325</v>
      </c>
    </row>
    <row r="12">
      <c r="A12" t="s">
        <v>29</v>
      </c>
      <c r="B12" t="s">
        <v>30</v>
      </c>
      <c r="C12" t="s">
        <v>31</v>
      </c>
      <c r="D12" s="4">
        <v>0.5125</v>
      </c>
      <c r="E12" s="6">
        <f>D12*$B$2</f>
        <v>0.5125</v>
      </c>
      <c r="F12" t="s">
        <v>3</v>
      </c>
      <c r="G12" s="8">
        <f>E12*5.2</f>
        <v>2.665</v>
      </c>
    </row>
    <row r="13">
      <c r="A13" t="s">
        <v>32</v>
      </c>
      <c r="B13" t="s">
        <v>33</v>
      </c>
      <c r="C13" t="s">
        <v>34</v>
      </c>
      <c r="D13" s="4">
        <v>0.625</v>
      </c>
      <c r="E13" s="6">
        <f>D13*$B$2</f>
        <v>0.625</v>
      </c>
      <c r="F13" t="s">
        <v>15</v>
      </c>
      <c r="G13" s="8">
        <f>E13*1.05</f>
        <v>0.65625</v>
      </c>
    </row>
    <row r="14">
      <c r="A14" t="s" s="9">
        <v>35</v>
      </c>
      <c r="B14" t="s">
        <v>36</v>
      </c>
      <c r="C14" t="s">
        <v>37</v>
      </c>
      <c r="D14" s="4">
        <v>3.75</v>
      </c>
      <c r="E14" s="6">
        <f>D14*$B$2</f>
        <v>3.75</v>
      </c>
      <c r="F14" t="s">
        <v>22</v>
      </c>
      <c r="G14" s="8">
        <f>E14*0.27</f>
        <v>1.0125</v>
      </c>
    </row>
    <row r="15">
      <c r="A15" t="s">
        <v>38</v>
      </c>
      <c r="B15" t="s">
        <v>39</v>
      </c>
      <c r="C15" t="s">
        <v>40</v>
      </c>
      <c r="D15" s="4">
        <v>0.140625</v>
      </c>
      <c r="E15" s="6">
        <f>D15*$B$2</f>
        <v>0.140625</v>
      </c>
      <c r="F15" t="s">
        <v>3</v>
      </c>
      <c r="G15" s="8">
        <f>E15*0.82</f>
        <v>0.115313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s" s="12">
        <v>49</v>
      </c>
      <c r="E2" t="s" s="12"/>
      <c r="F2"/>
    </row>
    <row r="3">
      <c r="A3" t="s">
        <v>48</v>
      </c>
      <c r="B3">
        <v>2</v>
      </c>
      <c r="C3"/>
      <c r="D3" t="s" s="12">
        <v>50</v>
      </c>
      <c r="E3" t="s" s="12"/>
      <c r="F3"/>
    </row>
    <row r="4">
      <c r="A4" t="s">
        <v>48</v>
      </c>
      <c r="B4">
        <v>3</v>
      </c>
      <c r="C4"/>
      <c r="D4" t="inlineStr" s="12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E4" t="s" s="12"/>
      <c r="F4"/>
    </row>
    <row r="5">
      <c r="A5" t="s">
        <v>51</v>
      </c>
      <c r="B5">
        <v>1</v>
      </c>
      <c r="C5"/>
      <c r="D5" t="s" s="12">
        <v>52</v>
      </c>
      <c r="E5" t="s" s="12"/>
      <c r="F5"/>
    </row>
    <row r="6">
      <c r="A6" t="s">
        <v>51</v>
      </c>
      <c r="B6">
        <v>2</v>
      </c>
      <c r="C6"/>
      <c r="D6" t="s" s="12">
        <v>53</v>
      </c>
      <c r="E6" t="s" s="12"/>
      <c r="F6"/>
    </row>
    <row r="7">
      <c r="A7" t="s">
        <v>51</v>
      </c>
      <c r="B7">
        <v>3</v>
      </c>
      <c r="C7"/>
      <c r="D7" t="inlineStr" s="12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7" t="s" s="12"/>
      <c r="F7"/>
    </row>
    <row r="8">
      <c r="A8" t="s">
        <v>51</v>
      </c>
      <c r="B8">
        <v>4</v>
      </c>
      <c r="C8"/>
      <c r="D8" t="inlineStr" s="12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8" t="s" s="12"/>
      <c r="F8"/>
    </row>
    <row r="9">
      <c r="A9" t="s">
        <v>51</v>
      </c>
      <c r="B9">
        <v>5</v>
      </c>
      <c r="C9"/>
      <c r="D9" t="inlineStr" s="12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'Besoins'!$B$2*1.83</f>
        <v>1.83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3</v>
      </c>
    </row>
    <row r="4">
      <c r="A4">
        <v>2</v>
      </c>
      <c r="B4" t="s">
        <v>60</v>
      </c>
      <c r="C4" t="s">
        <v>61</v>
      </c>
      <c r="D4" s="6">
        <f>'Besoins'!$B$2*0.625</f>
        <v>0.625</v>
      </c>
      <c r="E4" t="s">
        <v>15</v>
      </c>
    </row>
    <row r="5">
      <c r="A5">
        <v>2</v>
      </c>
      <c r="B5" t="s">
        <v>62</v>
      </c>
      <c r="C5" t="s">
        <v>61</v>
      </c>
      <c r="D5" s="6">
        <f>'Besoins'!$B$2*0.625</f>
        <v>0.625</v>
      </c>
      <c r="E5" t="s">
        <v>22</v>
      </c>
    </row>
    <row r="6">
      <c r="A6">
        <v>2</v>
      </c>
      <c r="B6" t="s">
        <v>63</v>
      </c>
      <c r="C6" t="s">
        <v>64</v>
      </c>
      <c r="D6" s="6">
        <f>'Besoins'!$B$2*3.75</f>
        <v>3.75</v>
      </c>
      <c r="E6" t="s">
        <v>22</v>
      </c>
    </row>
    <row r="7">
      <c r="A7">
        <v>2</v>
      </c>
      <c r="B7" t="s">
        <v>65</v>
      </c>
      <c r="C7" t="s">
        <v>61</v>
      </c>
      <c r="D7" s="6">
        <f>'Besoins'!$B$2*0.140625</f>
        <v>0.140625</v>
      </c>
      <c r="E7" t="s">
        <v>3</v>
      </c>
    </row>
    <row r="8">
      <c r="A8">
        <v>2</v>
      </c>
      <c r="B8" t="s">
        <v>66</v>
      </c>
      <c r="C8" t="s">
        <v>61</v>
      </c>
      <c r="D8" s="6">
        <f>'Besoins'!$B$2*0.025</f>
        <v>0.025</v>
      </c>
      <c r="E8" t="s">
        <v>3</v>
      </c>
    </row>
    <row r="9">
      <c r="A9">
        <v>2</v>
      </c>
      <c r="B9" t="s">
        <v>67</v>
      </c>
      <c r="C9" t="s">
        <v>61</v>
      </c>
      <c r="D9" s="6">
        <f>'Besoins'!$B$2*0.05</f>
        <v>0.05</v>
      </c>
      <c r="E9" t="s">
        <v>3</v>
      </c>
    </row>
    <row r="10">
      <c r="A10">
        <v>2</v>
      </c>
      <c r="B10" t="s">
        <v>68</v>
      </c>
      <c r="C10" t="s">
        <v>61</v>
      </c>
      <c r="D10" s="6">
        <f>'Besoins'!$B$2*0.0125</f>
        <v>0.0125</v>
      </c>
      <c r="E10" t="s">
        <v>3</v>
      </c>
    </row>
    <row r="11">
      <c r="A11">
        <v>1</v>
      </c>
      <c r="B11" t="s">
        <v>69</v>
      </c>
      <c r="C11" t="s">
        <v>61</v>
      </c>
      <c r="D11" s="6">
        <f>'Besoins'!$B$2*0.5</f>
        <v>0.5</v>
      </c>
      <c r="E11" t="s">
        <v>3</v>
      </c>
    </row>
    <row r="12">
      <c r="A12">
        <v>1</v>
      </c>
      <c r="B12" t="s">
        <v>70</v>
      </c>
      <c r="C12" t="s">
        <v>61</v>
      </c>
      <c r="D12" s="6">
        <f>'Besoins'!$B$2*0.25</f>
        <v>0.25</v>
      </c>
      <c r="E12" t="s">
        <v>3</v>
      </c>
    </row>
    <row r="13">
      <c r="A13">
        <v>1</v>
      </c>
      <c r="B13" t="s">
        <v>71</v>
      </c>
      <c r="C13" t="s">
        <v>61</v>
      </c>
      <c r="D13" s="6">
        <f>'Besoins'!$B$2*0.1</f>
        <v>0.1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72</v>
      </c>
      <c r="B1"/>
      <c r="C1"/>
      <c r="D1"/>
    </row>
    <row r="2">
      <c r="A2" t="str" s="13">
        <f>"GRO_CDR_B552A · PAT.CREAMS.BEURRE · référence : "&amp;Besoins!B3&amp;" "&amp;Besoins!C3&amp;" · multiplicateur réglable sur la feuille ""Besoins"""</f>
        <v>GRO_CDR_B552A · PAT.CREAMS.BEURRE · référence : 1,83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Mise en place — Peser et mesurer ; préparer la crème pâtissière à la poudre à flan (GRO_CDR_B547A) et la laisser revenir à la température de la cuisine.</v>
      </c>
      <c r="C5"/>
      <c r="D5"/>
    </row>
    <row r="6">
      <c r="A6"/>
      <c r="B6" t="s">
        <v>75</v>
      </c>
      <c r="C6" s="6">
        <f>'Besoins'!$B$2*1</f>
        <v>1</v>
      </c>
      <c r="D6" t="s">
        <v>3</v>
      </c>
    </row>
    <row r="7">
      <c r="A7" t="s" s="15">
        <v>76</v>
      </c>
      <c r="B7" t="str" s="12">
        <f>Procedure!D3</f>
        <v>Beurre praliné — Assouplir le beurre et le fraiser avec le praliné jusqu'à la consistance de la crème pâtissière.</v>
      </c>
      <c r="C7"/>
      <c r="D7"/>
    </row>
    <row r="8">
      <c r="A8"/>
      <c r="B8" t="s">
        <v>77</v>
      </c>
      <c r="C8" s="6">
        <f>'Besoins'!$B$2*0.5</f>
        <v>0.5</v>
      </c>
      <c r="D8" t="s">
        <v>3</v>
      </c>
    </row>
    <row r="9">
      <c r="A9"/>
      <c r="B9" t="str">
        <f>Besoins!B8</f>
        <v>Praliné noisette/amande en pâte</v>
      </c>
      <c r="C9" s="6">
        <f>Besoins!E8</f>
        <v>0.25</v>
      </c>
      <c r="D9" t="str">
        <f>Besoins!F8</f>
        <v>kg</v>
      </c>
    </row>
    <row r="10">
      <c r="A10" t="s" s="15">
        <v>78</v>
      </c>
      <c r="B10" t="str" s="12">
        <f>Procedure!D4</f>
        <v>Foisonnement — Réunir crème et beurre praliné dans la cuve du batteur, mélanger en première vitesse puis accélérer peu à peu pour foisonner au maximum. Parfumer au rhum en dernier et utiliser aussitôt.</v>
      </c>
      <c r="C10"/>
      <c r="D10"/>
    </row>
    <row r="11">
      <c r="A11"/>
      <c r="B11" t="str">
        <f>Besoins!B7</f>
        <v>Rhum ambré de cuisine (baba)</v>
      </c>
      <c r="C11" s="6">
        <f>Besoins!E7</f>
        <v>0.1</v>
      </c>
      <c r="D11" t="str">
        <f>Besoins!F7</f>
        <v>lt</v>
      </c>
    </row>
    <row r="12">
      <c r="A12"/>
      <c r="B12"/>
      <c r="C12"/>
      <c r="D12"/>
    </row>
    <row r="13">
      <c r="A13" t="s" s="14">
        <v>79</v>
      </c>
      <c r="B13"/>
      <c r="C13"/>
      <c r="D13"/>
    </row>
    <row r="14">
      <c r="A14" t="s" s="15">
        <v>74</v>
      </c>
      <c r="B14" t="str" s="12">
        <f>Procedure!D5</f>
        <v>Mise en place — Peser et mesurer ; tamiser ensemble la farine et la poudre à flan.</v>
      </c>
      <c r="C14"/>
      <c r="D14"/>
    </row>
    <row r="15">
      <c r="A15" t="s" s="15">
        <v>76</v>
      </c>
      <c r="B15" t="str" s="12">
        <f>Procedure!D6</f>
        <v>Lait — Porter le lait à ébullition dans une grande sauteuse avec la gousse fendue en long.</v>
      </c>
      <c r="C15"/>
      <c r="D15"/>
    </row>
    <row r="16">
      <c r="A16"/>
      <c r="B16" t="str">
        <f>Besoins!B13</f>
        <v>Lait entier UHT 3,5% MG brique 1L</v>
      </c>
      <c r="C16" s="6">
        <f>Besoins!E13</f>
        <v>0.625</v>
      </c>
      <c r="D16" t="str">
        <f>Besoins!F13</f>
        <v>lt</v>
      </c>
    </row>
    <row r="17">
      <c r="A17"/>
      <c r="B17" t="str">
        <f>Besoins!B9</f>
        <v>VANILLE (baton)</v>
      </c>
      <c r="C17" s="6">
        <f>Besoins!E9</f>
        <v>0.625</v>
      </c>
      <c r="D17" t="str">
        <f>Besoins!F9</f>
        <v>pc</v>
      </c>
    </row>
    <row r="18">
      <c r="A18" t="s" s="15">
        <v>78</v>
      </c>
      <c r="B18" t="str" s="12">
        <f>Procedure!D7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18"/>
      <c r="D18"/>
    </row>
    <row r="19">
      <c r="A19"/>
      <c r="B19" t="s">
        <v>80</v>
      </c>
      <c r="C19" s="6">
        <f>'Besoins'!$B$2*3.75</f>
        <v>3.75</v>
      </c>
      <c r="D19" t="s">
        <v>22</v>
      </c>
    </row>
    <row r="20">
      <c r="A20"/>
      <c r="B20" t="str">
        <f>Besoins!B15</f>
        <v>Sucre blanc cristal sac 25 kg</v>
      </c>
      <c r="C20" s="6">
        <f>Besoins!E15</f>
        <v>0.140625</v>
      </c>
      <c r="D20" t="str">
        <f>Besoins!F15</f>
        <v>kg</v>
      </c>
    </row>
    <row r="21">
      <c r="A21"/>
      <c r="B21" t="str">
        <f>Besoins!B10</f>
        <v>Farine de blé T55</v>
      </c>
      <c r="C21" s="6">
        <f>Besoins!E10</f>
        <v>0.025</v>
      </c>
      <c r="D21" t="str">
        <f>Besoins!F10</f>
        <v>kg</v>
      </c>
    </row>
    <row r="22">
      <c r="A22"/>
      <c r="B22" t="str">
        <f>Besoins!B11</f>
        <v>Poudre à crème (custard powder) — à réactualiser</v>
      </c>
      <c r="C22" s="6">
        <f>Besoins!E11</f>
        <v>0.05</v>
      </c>
      <c r="D22" t="str">
        <f>Besoins!F11</f>
        <v>kg</v>
      </c>
    </row>
    <row r="23">
      <c r="A23" t="s" s="15">
        <v>81</v>
      </c>
      <c r="B23" t="str" s="12">
        <f>Procedure!D8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23"/>
      <c r="D23"/>
    </row>
    <row r="24">
      <c r="A24" t="s" s="15">
        <v>82</v>
      </c>
      <c r="B24" t="str" s="12">
        <f>Procedure!D9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24"/>
      <c r="D24"/>
    </row>
    <row r="25">
      <c r="A25"/>
      <c r="B25" t="s">
        <v>77</v>
      </c>
      <c r="C25" s="6">
        <f>'Besoins'!$B$2*0.0125</f>
        <v>0.0125</v>
      </c>
      <c r="D25" t="s">
        <v>3</v>
      </c>
    </row>
    <row r="26">
      <c r="A26"/>
      <c r="B26"/>
      <c r="C26"/>
      <c r="D26"/>
    </row>
    <row r="27">
      <c r="A27" t="s" s="16">
        <v>83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B10:D10"/>
    <mergeCell ref="A13:D13"/>
    <mergeCell ref="B14:D14"/>
    <mergeCell ref="B15:D15"/>
    <mergeCell ref="B18:D18"/>
    <mergeCell ref="B23:D23"/>
    <mergeCell ref="B24:D24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2026-10-30T15:16:57Z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2026-10-30T15:16:57Z</dcterms:modified>
  <cp:revision>1</cp:revision>
</cp:coreProperties>
</file>