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<sst xmlns="http://schemas.openxmlformats.org/spreadsheetml/2006/main" count="65" uniqueCount="65">
  <si>
    <t>Besoins matière</t>
  </si>
  <si>
    <t>Multiplicateur souhaité</t>
  </si>
  <si>
    <t>Quantité de référence</t>
  </si>
  <si>
    <t>kg</t>
  </si>
  <si>
    <t>Quantité obtenue</t>
  </si>
  <si>
    <t>Code</t>
  </si>
  <si>
    <t>Matière première</t>
  </si>
  <si>
    <t>Classe</t>
  </si>
  <si>
    <t>Base (×1, modifiable)</t>
  </si>
  <si>
    <t>Quantité</t>
  </si>
  <si>
    <t>Unité</t>
  </si>
  <si>
    <t>Coût H.T.</t>
  </si>
  <si>
    <t>00000047</t>
  </si>
  <si>
    <t>OEUF A3 (PRIX)</t>
  </si>
  <si>
    <t>Produits laitiers</t>
  </si>
  <si>
    <t>pc</t>
  </si>
  <si>
    <t>EAU</t>
  </si>
  <si>
    <t>Eau (robinet - moy. France 2026)</t>
  </si>
  <si>
    <t>Matières premières</t>
  </si>
  <si>
    <t>lt</t>
  </si>
  <si>
    <t>FAR-T45</t>
  </si>
  <si>
    <t>Farine de blé T45</t>
  </si>
  <si>
    <t>Farines de blé</t>
  </si>
  <si>
    <t>FAR-T55</t>
  </si>
  <si>
    <t>Farine de blé T55</t>
  </si>
  <si>
    <t>HUI-OLIVE-VP</t>
  </si>
  <si>
    <t>Huile d'olive vierge pure</t>
  </si>
  <si>
    <t>Huiles végétales</t>
  </si>
  <si>
    <t>SEL-FIN</t>
  </si>
  <si>
    <t>Sel fin de cuisine</t>
  </si>
  <si>
    <t>Sels et condiments de base</t>
  </si>
  <si>
    <t>Total</t>
  </si>
  <si>
    <t>Recette</t>
  </si>
  <si>
    <t>#</t>
  </si>
  <si>
    <t>Verbe</t>
  </si>
  <si>
    <t>Étape</t>
  </si>
  <si>
    <t>Précision technique</t>
  </si>
  <si>
    <t>Durée</t>
  </si>
  <si>
    <t>PÂTE À RAVIOLIS</t>
  </si>
  <si>
    <t>Mise en place — Peser et mesurer toutes les denrées, vérifier leur fraîcheur ; travailler sur un marbre propre.</t>
  </si>
  <si>
    <t>Repos — Diviser la pâte en boules d'une portion (0,080 kg), les fariner légèrement, les envelopper dans un sac alimentaire et les laisser 20 à 30 min au froid.</t>
  </si>
  <si>
    <t>Niveau</t>
  </si>
  <si>
    <t>Composant</t>
  </si>
  <si>
    <t>Type</t>
  </si>
  <si>
    <t>Quantité (× multiplicateur, voir feuille Besoins)</t>
  </si>
  <si>
    <t>recette</t>
  </si>
  <si>
    <t xml:space="preserve">    ↳ Farine de blé T45</t>
  </si>
  <si>
    <t>matiere</t>
  </si>
  <si>
    <t xml:space="preserve">    ↳ Sel fin de cuisine</t>
  </si>
  <si>
    <t xml:space="preserve">    ↳ OEUF (P) (conv.)</t>
  </si>
  <si>
    <t>conversion</t>
  </si>
  <si>
    <t xml:space="preserve">    ↳ JAUNE D'OEUF (P) (conv.)</t>
  </si>
  <si>
    <t xml:space="preserve">    ↳ Eau (robinet - moy. France 2026)</t>
  </si>
  <si>
    <t xml:space="preserve">    ↳ Huile d'olive vierge pure</t>
  </si>
  <si>
    <t xml:space="preserve">    ↳ Farine de blé T55</t>
  </si>
  <si>
    <t>Fiche technique — PÂTE À RAVIOLIS</t>
  </si>
  <si>
    <t>PÂTE À RAVIOLIS  GRO_CDR_B511B</t>
  </si>
  <si>
    <t>1.</t>
  </si>
  <si>
    <t>2.</t>
  </si>
  <si>
    <t xml:space="preserve">    OEUF (P) (conv.)</t>
  </si>
  <si>
    <t xml:space="preserve">    JAUNE D'OEUF (P)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</si>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</sst>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1.6</v>
      </c>
      <c r="C3" t="s" s="5">
        <v>3</v>
      </c>
      <c r="D3"/>
      <c r="E3"/>
      <c r="F3"/>
    </row>
    <row r="4">
      <c r="A4" t="s">
        <v>4</v>
      </c>
      <c r="B4" s="6">
        <f>$B$2*B3</f>
        <v>1.6</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8</v>
      </c>
      <c r="E7" s="6">
        <f>D7*$B$2</f>
        <v>8</v>
      </c>
      <c r="F7" t="s">
        <v>15</v>
      </c>
      <c r="G7" s="9">
        <f>E7*0.27</f>
        <v>2.16</v>
      </c>
    </row>
    <row r="8">
      <c r="A8" t="s">
        <v>16</v>
      </c>
      <c r="B8" t="s">
        <v>17</v>
      </c>
      <c r="C8" t="s">
        <v>18</v>
      </c>
      <c r="D8" s="4">
        <v>0.1</v>
      </c>
      <c r="E8" s="6">
        <f>D8*$B$2</f>
        <v>0.1</v>
      </c>
      <c r="F8" t="s">
        <v>19</v>
      </c>
      <c r="G8" s="9">
        <f>E8*0.0043</f>
        <v>0.00043</v>
      </c>
    </row>
    <row r="9">
      <c r="A9" t="s">
        <v>20</v>
      </c>
      <c r="B9" t="s">
        <v>21</v>
      </c>
      <c r="C9" t="s">
        <v>22</v>
      </c>
      <c r="D9" s="4">
        <v>1</v>
      </c>
      <c r="E9" s="6">
        <f>D9*$B$2</f>
        <v>1</v>
      </c>
      <c r="F9" t="s">
        <v>3</v>
      </c>
      <c r="G9" s="9">
        <f>E9*0.72</f>
        <v>0.72</v>
      </c>
    </row>
    <row r="10">
      <c r="A10" t="s">
        <v>23</v>
      </c>
      <c r="B10" t="s">
        <v>24</v>
      </c>
      <c r="C10" t="s">
        <v>22</v>
      </c>
      <c r="D10" s="4">
        <v>0.1</v>
      </c>
      <c r="E10" s="6">
        <f>D10*$B$2</f>
        <v>0.1</v>
      </c>
      <c r="F10" t="s">
        <v>3</v>
      </c>
      <c r="G10" s="9">
        <f>E10*0.56</f>
        <v>0.056</v>
      </c>
    </row>
    <row r="11">
      <c r="A11" t="s">
        <v>25</v>
      </c>
      <c r="B11" t="s">
        <v>26</v>
      </c>
      <c r="C11" t="s">
        <v>27</v>
      </c>
      <c r="D11" s="4">
        <v>0.1</v>
      </c>
      <c r="E11" s="6">
        <f>D11*$B$2</f>
        <v>0.1</v>
      </c>
      <c r="F11" t="s">
        <v>19</v>
      </c>
      <c r="G11" s="9">
        <f>E11*5.8</f>
        <v>0.58</v>
      </c>
    </row>
    <row r="12">
      <c r="A12" t="s">
        <v>28</v>
      </c>
      <c r="B12" t="s">
        <v>29</v>
      </c>
      <c r="C12" t="s">
        <v>30</v>
      </c>
      <c r="D12" s="4">
        <v>0.02</v>
      </c>
      <c r="E12" s="6">
        <f>D12*$B$2</f>
        <v>0.02</v>
      </c>
      <c r="F12" t="s">
        <v>3</v>
      </c>
      <c r="G12" s="9">
        <f>E12*0.35</f>
        <v>0.007</v>
      </c>
    </row>
    <row r="13">
      <c r="A13"/>
      <c r="B13"/>
      <c r="C13"/>
      <c r="D13"/>
      <c r="E13"/>
      <c r="F13" t="s" s="10">
        <v>31</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32</v>
      </c>
      <c r="B1" t="s" s="7">
        <v>33</v>
      </c>
      <c r="C1" t="s" s="7">
        <v>34</v>
      </c>
      <c r="D1" t="s" s="7">
        <v>35</v>
      </c>
      <c r="E1" t="s" s="7">
        <v>36</v>
      </c>
      <c r="F1" t="s" s="7">
        <v>37</v>
      </c>
    </row>
    <row r="2">
      <c r="A2" t="s">
        <v>38</v>
      </c>
      <c r="B2">
        <v>1</v>
      </c>
      <c r="C2"/>
      <c r="D2" t="s" s="12">
        <v>39</v>
      </c>
      <c r="E2" t="s" s="12"/>
      <c r="F2"/>
    </row>
    <row r="3">
      <c r="A3" t="s">
        <v>38</v>
      </c>
      <c r="B3">
        <v>2</v>
      </c>
      <c r="C3"/>
      <c r="D3" t="inlineStr" s="12">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E3" t="s" s="12"/>
      <c r="F3"/>
    </row>
    <row r="4">
      <c r="A4" t="s">
        <v>38</v>
      </c>
      <c r="B4">
        <v>3</v>
      </c>
      <c r="C4"/>
      <c r="D4" t="s" s="12">
        <v>40</v>
      </c>
      <c r="E4" t="s" s="12"/>
      <c r="F4"/>
    </row>
    <row r="5">
      <c r="A5" t="s">
        <v>38</v>
      </c>
      <c r="B5">
        <v>4</v>
      </c>
      <c r="C5"/>
      <c r="D5" t="inlineStr" s="12">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E5" t="s" s="12"/>
      <c r="F5"/>
    </row>
    <row r="6">
      <c r="A6" t="s">
        <v>38</v>
      </c>
      <c r="B6">
        <v>5</v>
      </c>
      <c r="C6"/>
      <c r="D6" t="inlineStr" s="12">
        <is>
          <t>Détaillage — Détailler au laminoir à la largeur voulue (fettucine, tagliatelles, pappardelles…) et débarrasser les pâtes sans épaisseur, sans trop les superposer, sur une grille couverte de papier sulfurisé fariné.</t>
        </is>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41</v>
      </c>
      <c r="B1" t="s" s="7">
        <v>42</v>
      </c>
      <c r="C1" t="s" s="7">
        <v>43</v>
      </c>
      <c r="D1" t="s" s="7">
        <v>44</v>
      </c>
      <c r="E1" t="s" s="7">
        <v>10</v>
      </c>
    </row>
    <row r="2">
      <c r="A2">
        <v>0</v>
      </c>
      <c r="B2" t="s">
        <v>38</v>
      </c>
      <c r="C2" t="s">
        <v>45</v>
      </c>
      <c r="D2" s="6">
        <f>'Besoins'!$B$2*1.6</f>
        <v>1.6</v>
      </c>
      <c r="E2" t="s">
        <v>3</v>
      </c>
    </row>
    <row r="3">
      <c r="A3">
        <v>1</v>
      </c>
      <c r="B3" t="s">
        <v>46</v>
      </c>
      <c r="C3" t="s">
        <v>47</v>
      </c>
      <c r="D3" s="6">
        <f>'Besoins'!$B$2*1</f>
        <v>1</v>
      </c>
      <c r="E3" t="s">
        <v>3</v>
      </c>
    </row>
    <row r="4">
      <c r="A4">
        <v>1</v>
      </c>
      <c r="B4" t="s">
        <v>48</v>
      </c>
      <c r="C4" t="s">
        <v>47</v>
      </c>
      <c r="D4" s="6">
        <f>'Besoins'!$B$2*0.02</f>
        <v>0.02</v>
      </c>
      <c r="E4" t="s">
        <v>3</v>
      </c>
    </row>
    <row r="5">
      <c r="A5">
        <v>1</v>
      </c>
      <c r="B5" t="s">
        <v>49</v>
      </c>
      <c r="C5" t="s">
        <v>50</v>
      </c>
      <c r="D5" s="6">
        <f>'Besoins'!$B$2*6</f>
        <v>6</v>
      </c>
      <c r="E5" t="s">
        <v>15</v>
      </c>
    </row>
    <row r="6">
      <c r="A6">
        <v>1</v>
      </c>
      <c r="B6" t="s">
        <v>51</v>
      </c>
      <c r="C6" t="s">
        <v>50</v>
      </c>
      <c r="D6" s="6">
        <f>'Besoins'!$B$2*4</f>
        <v>4</v>
      </c>
      <c r="E6" t="s">
        <v>15</v>
      </c>
    </row>
    <row r="7">
      <c r="A7">
        <v>1</v>
      </c>
      <c r="B7" t="s">
        <v>52</v>
      </c>
      <c r="C7" t="s">
        <v>47</v>
      </c>
      <c r="D7" s="6">
        <f>'Besoins'!$B$2*0.1</f>
        <v>0.1</v>
      </c>
      <c r="E7" t="s">
        <v>19</v>
      </c>
    </row>
    <row r="8">
      <c r="A8">
        <v>1</v>
      </c>
      <c r="B8" t="s">
        <v>53</v>
      </c>
      <c r="C8" t="s">
        <v>47</v>
      </c>
      <c r="D8" s="6">
        <f>'Besoins'!$B$2*0.1</f>
        <v>0.1</v>
      </c>
      <c r="E8" t="s">
        <v>19</v>
      </c>
    </row>
    <row r="9">
      <c r="A9">
        <v>1</v>
      </c>
      <c r="B9" t="s">
        <v>54</v>
      </c>
      <c r="C9" t="s">
        <v>47</v>
      </c>
      <c r="D9" s="6">
        <f>'Besoins'!$B$2*0.1</f>
        <v>0.1</v>
      </c>
      <c r="E9"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55</v>
      </c>
      <c r="B1"/>
      <c r="C1"/>
      <c r="D1"/>
    </row>
    <row r="2">
      <c r="A2" t="str" s="13">
        <f>"GRO_CDR_B511B · CUI.PATES · référence : "&amp;Besoins!B3&amp;" "&amp;Besoins!C3&amp;" · multiplicateur réglable sur la feuille ""Besoins"""</f>
        <v>GRO_CDR_B511B · CUI.PATES · référence : 1,6 kg · multiplicateur réglable sur la feuille </v>
      </c>
      <c r="B2"/>
      <c r="C2"/>
      <c r="D2"/>
    </row>
    <row r="3">
      <c r="A3"/>
      <c r="B3"/>
      <c r="C3"/>
      <c r="D3"/>
    </row>
    <row r="4">
      <c r="A4" t="s" s="14">
        <v>56</v>
      </c>
      <c r="B4"/>
      <c r="C4"/>
      <c r="D4"/>
    </row>
    <row r="5">
      <c r="A5" t="s" s="15">
        <v>57</v>
      </c>
      <c r="B5" t="str" s="12">
        <f>Procedure!D2</f>
        <v>Mise en place — Peser et mesurer toutes les denrées, vérifier leur fraîcheur ; travailler sur un marbre propre.</v>
      </c>
      <c r="C5"/>
      <c r="D5"/>
    </row>
    <row r="6">
      <c r="A6" t="s" s="15">
        <v>58</v>
      </c>
      <c r="B6" t="str" s="12">
        <f>Procedure!D3</f>
        <v>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v>
      </c>
      <c r="C6"/>
      <c r="D6"/>
    </row>
    <row r="7">
      <c r="A7"/>
      <c r="B7" t="str">
        <f>Besoins!B9</f>
        <v>Farine de blé T45</v>
      </c>
      <c r="C7" s="6">
        <f>Besoins!E9</f>
        <v>1</v>
      </c>
      <c r="D7" t="str">
        <f>Besoins!F9</f>
        <v>kg</v>
      </c>
    </row>
    <row r="8">
      <c r="A8"/>
      <c r="B8" t="str">
        <f>Besoins!B12</f>
        <v>Sel fin de cuisine</v>
      </c>
      <c r="C8" s="6">
        <f>Besoins!E12</f>
        <v>0.02</v>
      </c>
      <c r="D8" t="str">
        <f>Besoins!F12</f>
        <v>kg</v>
      </c>
    </row>
    <row r="9">
      <c r="A9"/>
      <c r="B9" t="s">
        <v>59</v>
      </c>
      <c r="C9" s="6">
        <f>'Besoins'!$B$2*6</f>
        <v>6</v>
      </c>
      <c r="D9" t="s">
        <v>15</v>
      </c>
    </row>
    <row r="10">
      <c r="A10"/>
      <c r="B10" t="s">
        <v>60</v>
      </c>
      <c r="C10" s="6">
        <f>'Besoins'!$B$2*4</f>
        <v>4</v>
      </c>
      <c r="D10" t="s">
        <v>15</v>
      </c>
    </row>
    <row r="11">
      <c r="A11"/>
      <c r="B11" t="str">
        <f>Besoins!B8</f>
        <v>Eau (robinet - moy. France 2026)</v>
      </c>
      <c r="C11" s="6">
        <f>Besoins!E8</f>
        <v>0.1</v>
      </c>
      <c r="D11" t="str">
        <f>Besoins!F8</f>
        <v>lt</v>
      </c>
    </row>
    <row r="12">
      <c r="A12"/>
      <c r="B12" t="str">
        <f>Besoins!B11</f>
        <v>Huile d'olive vierge pure</v>
      </c>
      <c r="C12" s="6">
        <f>Besoins!E11</f>
        <v>0.1</v>
      </c>
      <c r="D12" t="str">
        <f>Besoins!F11</f>
        <v>lt</v>
      </c>
    </row>
    <row r="13">
      <c r="A13" t="s" s="15">
        <v>61</v>
      </c>
      <c r="B13" t="str" s="12">
        <f>Procedure!D4</f>
        <v>Repos — Diviser la pâte en boules d'une portion (0,080 kg), les fariner légèrement, les envelopper dans un sac alimentaire et les laisser 20 à 30 min au froid.</v>
      </c>
      <c r="C13"/>
      <c r="D13"/>
    </row>
    <row r="14">
      <c r="A14"/>
      <c r="B14" t="str">
        <f>Besoins!B10</f>
        <v>Farine de blé T55</v>
      </c>
      <c r="C14" s="6">
        <f>Besoins!E10</f>
        <v>0.1</v>
      </c>
      <c r="D14" t="str">
        <f>Besoins!F10</f>
        <v>kg</v>
      </c>
    </row>
    <row r="15">
      <c r="A15" t="s" s="15">
        <v>62</v>
      </c>
      <c r="B15" t="str" s="12">
        <f>Procedure!D5</f>
        <v>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v>
      </c>
      <c r="C15"/>
      <c r="D15"/>
    </row>
    <row r="16">
      <c r="A16" t="s" s="15">
        <v>63</v>
      </c>
      <c r="B16" t="str" s="12">
        <f>Procedure!D6</f>
        <v>Détaillage — Détailler au laminoir à la largeur voulue (fettucine, tagliatelles, pappardelles…) et débarrasser les pâtes sans épaisseur, sans trop les superposer, sur une grille couverte de papier sulfurisé fariné.</v>
      </c>
      <c r="C16"/>
      <c r="D16"/>
    </row>
    <row r="17">
      <c r="A17"/>
      <c r="B17"/>
      <c r="C17"/>
      <c r="D17"/>
    </row>
    <row r="18">
      <c r="A18" t="s" s="16">
        <v>64</v>
      </c>
      <c r="B18"/>
      <c r="C18"/>
      <c r="D18"/>
    </row>
  </sheetData>
  <sheetProtection sheet="1" formatRows="0" formatColumns="0"/>
  <mergeCells count="9">
    <mergeCell ref="A1:D1"/>
    <mergeCell ref="A2:D2"/>
    <mergeCell ref="A4:D4"/>
    <mergeCell ref="B5:D5"/>
    <mergeCell ref="B6:D6"/>
    <mergeCell ref="B13:D13"/>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2026-10-03T18:04:23Z</dcterms:created>
  <dc:title>PÂTE À RAVIOLIS</dc:title>
  <dc:subject/>
  <dc:creator>CUIS.web</dc:creator>
  <cp:lastModifiedBy/>
  <cp:keywords/>
  <dc:description>Export automatique — moteur récursif d'origine : Bernard Vandendaele</dc:description>
  <cp:category/>
  <dc:language>en-US</dc:language>
  <dcterms:modified xsi:type="dcterms:W3CDTF">2026-10-03T18:04:23Z</dcterms:modified>
  <cp:revision>1</cp:revision>
</cp:coreProperties>
</file>