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<sst xmlns="http://schemas.openxmlformats.org/spreadsheetml/2006/main" count="77" uniqueCount="77">
  <si>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</si>
  <si>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</si>
  <si>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</si>
  <si>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</si>
  <si>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</si>
  <si>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</si>
  <si>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</si>
  <si>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</si>
  <si>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</si>
  <si>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</si>
  <si>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</si>
  <si>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</si>
  <si>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</si>
  <si>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</si>
  <si>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</si>
  <si>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COUV-NOIR-64</t>
  </si>
  <si>
    <t>Couverture noir 64% cacao</t>
  </si>
  <si>
    <t>Chocolats de couverture</t>
  </si>
  <si>
    <t>kg</t>
  </si>
  <si>
    <t>EPI-GINGEMBRE</t>
  </si>
  <si>
    <t>Gingembre moulu</t>
  </si>
  <si>
    <t>Épices en poudre et graines</t>
  </si>
  <si>
    <t>MEL-CURRY</t>
  </si>
  <si>
    <t>Curry en poudre</t>
  </si>
  <si>
    <t>Mélanges et épices composées</t>
  </si>
  <si>
    <t>FAR-T55</t>
  </si>
  <si>
    <t>Farine de blé T55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</si>
  <si>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</si>
  <si>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</si>
  <si>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</si>
  <si>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</si>
  <si>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</si>
  <si>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</si>
  <si>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</si>
  <si>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</si>
  <si>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</si>
  <si>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</si>
  <si>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</si>
  <si>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</si>
  <si>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</si>
  <si>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</si>
  <si>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</si>
  <si>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</si>
  <si>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</si>
  <si>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</si>
  <si>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</si>
  <si>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</si>
  <si>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FONDANT AU CHOCOLAT ÉPICÉ</t>
  </si>
  <si>
    <t>Garnir — Répartir dans les 3 bacs ; égaliser.</t>
  </si>
  <si>
    <t>Cuire — À + 150 °C, 45 minutes (le fondant reste mou : pas de sondage). Laisser refroidir dans le moule ; démouler sur grille garnie de papier sulfurisé.</t>
  </si>
  <si>
    <t>Niveau</t>
  </si>
  <si>
    <t>Composant</t>
  </si>
  <si>
    <t>Type</t>
  </si>
  <si>
    <t>Quantité (× multiplicateur, voir feuille Besoins)</t>
  </si>
  <si>
    <t>recette</t>
  </si>
  <si>
    <t xml:space="preserve">    ↳ Couverture noir 64% cacao</t>
  </si>
  <si>
    <t>matiere</t>
  </si>
  <si>
    <t xml:space="preserve">    ↳ Sucre blanc cristal sac 25 kg</t>
  </si>
  <si>
    <t xml:space="preserve">    ↳ Farine de blé T55</t>
  </si>
  <si>
    <t xml:space="preserve">    ↳ Poudre d'amande blanchie extra-fine</t>
  </si>
  <si>
    <t xml:space="preserve">    ↳ Beurre doux 82% MG plaquette</t>
  </si>
  <si>
    <t xml:space="preserve">    ↳ OEUF (P) (conv.)</t>
  </si>
  <si>
    <t>conversion</t>
  </si>
  <si>
    <t xml:space="preserve">    ↳ Levure chimique (poudre à lever)</t>
  </si>
  <si>
    <t xml:space="preserve">    ↳ Curry en poudre</t>
  </si>
  <si>
    <t xml:space="preserve">    ↳ Gingembre moulu</t>
  </si>
  <si>
    <t>Fiche technique — FONDANT AU CHOCOLAT ÉPICÉ</t>
  </si>
  <si>
    <t>FONDANT AU CHOCOLAT ÉPICÉ  GRO_CDC_263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</si>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</sst>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40</v>
      </c>
      <c r="E7" s="6">
        <f>D7*$B$2</f>
        <v>40</v>
      </c>
      <c r="F7" t="s">
        <v>3</v>
      </c>
      <c r="G7" s="9">
        <f>E7*0.27</f>
        <v>10.8</v>
      </c>
    </row>
    <row r="8">
      <c r="A8" t="s">
        <v>15</v>
      </c>
      <c r="B8" t="s">
        <v>16</v>
      </c>
      <c r="C8" t="s">
        <v>17</v>
      </c>
      <c r="D8" s="4">
        <v>4</v>
      </c>
      <c r="E8" s="6">
        <f>D8*$B$2</f>
        <v>4</v>
      </c>
      <c r="F8" t="s">
        <v>18</v>
      </c>
      <c r="G8" s="9">
        <f>E8*12.5</f>
        <v>50</v>
      </c>
    </row>
    <row r="9">
      <c r="A9" t="s">
        <v>19</v>
      </c>
      <c r="B9" t="s">
        <v>20</v>
      </c>
      <c r="C9" t="s">
        <v>21</v>
      </c>
      <c r="D9" s="4">
        <v>0.004</v>
      </c>
      <c r="E9" s="6">
        <f>D9*$B$2</f>
        <v>0.004</v>
      </c>
      <c r="F9" t="s">
        <v>18</v>
      </c>
      <c r="G9" s="9">
        <f>E9*9.2</f>
        <v>0.0368</v>
      </c>
    </row>
    <row r="10">
      <c r="A10" t="s">
        <v>22</v>
      </c>
      <c r="B10" t="s">
        <v>23</v>
      </c>
      <c r="C10" t="s">
        <v>24</v>
      </c>
      <c r="D10" s="4">
        <v>0.006</v>
      </c>
      <c r="E10" s="6">
        <f>D10*$B$2</f>
        <v>0.006</v>
      </c>
      <c r="F10" t="s">
        <v>18</v>
      </c>
      <c r="G10" s="9">
        <f>E10*10.2</f>
        <v>0.0612</v>
      </c>
    </row>
    <row r="11">
      <c r="A11" t="s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18</v>
      </c>
      <c r="G11" s="9">
        <f>E11*0.56</f>
        <v>0.56</v>
      </c>
    </row>
    <row r="12">
      <c r="A12" t="s">
        <v>28</v>
      </c>
      <c r="B12" t="s">
        <v>29</v>
      </c>
      <c r="C12" t="s">
        <v>30</v>
      </c>
      <c r="D12" s="4">
        <v>0.8</v>
      </c>
      <c r="E12" s="6">
        <f>D12*$B$2</f>
        <v>0.8</v>
      </c>
      <c r="F12" t="s">
        <v>18</v>
      </c>
      <c r="G12" s="9">
        <f>E12*15</f>
        <v>12</v>
      </c>
    </row>
    <row r="13">
      <c r="A13" t="s">
        <v>31</v>
      </c>
      <c r="B13" t="s">
        <v>32</v>
      </c>
      <c r="C13" t="s">
        <v>33</v>
      </c>
      <c r="D13" s="4">
        <v>2.25</v>
      </c>
      <c r="E13" s="6">
        <f>D13*$B$2</f>
        <v>2.25</v>
      </c>
      <c r="F13" t="s">
        <v>18</v>
      </c>
      <c r="G13" s="9">
        <f>E13*5.2</f>
        <v>11.7</v>
      </c>
    </row>
    <row r="14">
      <c r="A14" t="s">
        <v>34</v>
      </c>
      <c r="B14" t="s">
        <v>35</v>
      </c>
      <c r="C14" t="s">
        <v>36</v>
      </c>
      <c r="D14" s="4">
        <v>0.045</v>
      </c>
      <c r="E14" s="6">
        <f>D14*$B$2</f>
        <v>0.045</v>
      </c>
      <c r="F14" t="s">
        <v>18</v>
      </c>
      <c r="G14" s="9">
        <f>E14*4.2</f>
        <v>0.189</v>
      </c>
    </row>
    <row r="15">
      <c r="A15" t="s">
        <v>37</v>
      </c>
      <c r="B15" t="s">
        <v>38</v>
      </c>
      <c r="C15" t="s">
        <v>39</v>
      </c>
      <c r="D15" s="4">
        <v>1.2</v>
      </c>
      <c r="E15" s="6">
        <f>D15*$B$2</f>
        <v>1.2</v>
      </c>
      <c r="F15" t="s">
        <v>18</v>
      </c>
      <c r="G15" s="9">
        <f>E15*0.82</f>
        <v>0.984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47</v>
      </c>
      <c r="B3">
        <v>2</v>
      </c>
      <c r="C3"/>
      <c r="D3" t="inlineStr" s="12">
        <is>
          <t>Préparations préliminaires — Préchauffer en chaleur sèche à + 150 °C. Fondre les 250 g de beurre ; badigeonner 3 bacs GN 1/1 H 45 et les chemiser de papier sulfurisé. Fondre le chocolat au bain-marie ou au micro-ondes. Tamiser la farine et la levure. Ramollir le beurre.</t>
        </is>
      </c>
      <c r="E3" t="s" s="12"/>
      <c r="F3"/>
    </row>
    <row r="4">
      <c r="A4" t="s">
        <v>47</v>
      </c>
      <c r="B4">
        <v>3</v>
      </c>
      <c r="C4"/>
      <c r="D4" t="inlineStr" s="12">
        <is>
          <t>Confectionner la pâte — Lisser au fouet le beurre et le chocolat fondu. Au batteur, en première vitesse, mélanger farine-levure, sucre et poudre d'amandes ; incorporer progressivement les œufs battus, 3 minutes ; ajouter le mélange chocolat-beurre, le curry et le gingembre.</t>
        </is>
      </c>
      <c r="E4" t="s" s="12"/>
      <c r="F4"/>
    </row>
    <row r="5">
      <c r="A5" t="s">
        <v>47</v>
      </c>
      <c r="B5">
        <v>4</v>
      </c>
      <c r="C5"/>
      <c r="D5" t="s" s="12">
        <v>48</v>
      </c>
      <c r="E5" t="s" s="12"/>
      <c r="F5"/>
    </row>
    <row r="6">
      <c r="A6" t="s">
        <v>47</v>
      </c>
      <c r="B6">
        <v>5</v>
      </c>
      <c r="C6"/>
      <c r="D6" t="s" s="12">
        <v>49</v>
      </c>
      <c r="E6" t="s" s="12"/>
      <c r="F6"/>
    </row>
    <row r="7">
      <c r="A7" t="s">
        <v>47</v>
      </c>
      <c r="B7">
        <v>6</v>
      </c>
      <c r="C7"/>
      <c r="D7" t="inlineStr" s="12">
        <is>
          <t>Dresser et servir — Portionner 35 parts par bac (5 × 7) ; servir avec une crème. Variantes d'épices : poivre de Sichuan, piment, cardamome, ou épices infusées dans une crème anglaise.</t>
        </is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47</v>
      </c>
      <c r="C2" t="s">
        <v>54</v>
      </c>
      <c r="D2" s="6">
        <f>'Besoins'!$B$2*100</f>
        <v>100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'Besoins'!$B$2*4</f>
        <v>4</v>
      </c>
      <c r="E3" t="s">
        <v>18</v>
      </c>
    </row>
    <row r="4">
      <c r="A4">
        <v>1</v>
      </c>
      <c r="B4" t="s">
        <v>57</v>
      </c>
      <c r="C4" t="s">
        <v>56</v>
      </c>
      <c r="D4" s="6">
        <f>'Besoins'!$B$2*1.2</f>
        <v>1.2</v>
      </c>
      <c r="E4" t="s">
        <v>18</v>
      </c>
    </row>
    <row r="5">
      <c r="A5">
        <v>1</v>
      </c>
      <c r="B5" t="s">
        <v>58</v>
      </c>
      <c r="C5" t="s">
        <v>56</v>
      </c>
      <c r="D5" s="6">
        <f>'Besoins'!$B$2*1</f>
        <v>1</v>
      </c>
      <c r="E5" t="s">
        <v>18</v>
      </c>
    </row>
    <row r="6">
      <c r="A6">
        <v>1</v>
      </c>
      <c r="B6" t="s">
        <v>59</v>
      </c>
      <c r="C6" t="s">
        <v>56</v>
      </c>
      <c r="D6" s="6">
        <f>'Besoins'!$B$2*0.8</f>
        <v>0.8</v>
      </c>
      <c r="E6" t="s">
        <v>18</v>
      </c>
    </row>
    <row r="7">
      <c r="A7">
        <v>1</v>
      </c>
      <c r="B7" t="s">
        <v>60</v>
      </c>
      <c r="C7" t="s">
        <v>56</v>
      </c>
      <c r="D7" s="6">
        <f>'Besoins'!$B$2*2</f>
        <v>2</v>
      </c>
      <c r="E7" t="s">
        <v>18</v>
      </c>
    </row>
    <row r="8">
      <c r="A8">
        <v>1</v>
      </c>
      <c r="B8" t="s">
        <v>60</v>
      </c>
      <c r="C8" t="s">
        <v>56</v>
      </c>
      <c r="D8" s="6">
        <f>'Besoins'!$B$2*0.25</f>
        <v>0.25</v>
      </c>
      <c r="E8" t="s">
        <v>18</v>
      </c>
    </row>
    <row r="9">
      <c r="A9">
        <v>1</v>
      </c>
      <c r="B9" t="s">
        <v>61</v>
      </c>
      <c r="C9" t="s">
        <v>62</v>
      </c>
      <c r="D9" s="6">
        <f>'Besoins'!$B$2*40</f>
        <v>40</v>
      </c>
      <c r="E9" t="s">
        <v>3</v>
      </c>
    </row>
    <row r="10">
      <c r="A10">
        <v>1</v>
      </c>
      <c r="B10" t="s">
        <v>63</v>
      </c>
      <c r="C10" t="s">
        <v>56</v>
      </c>
      <c r="D10" s="6">
        <f>'Besoins'!$B$2*0.045</f>
        <v>0.045</v>
      </c>
      <c r="E10" t="s">
        <v>18</v>
      </c>
    </row>
    <row r="11">
      <c r="A11">
        <v>1</v>
      </c>
      <c r="B11" t="s">
        <v>64</v>
      </c>
      <c r="C11" t="s">
        <v>56</v>
      </c>
      <c r="D11" s="6">
        <f>'Besoins'!$B$2*0.006</f>
        <v>0.006</v>
      </c>
      <c r="E11" t="s">
        <v>18</v>
      </c>
    </row>
    <row r="12">
      <c r="A12">
        <v>1</v>
      </c>
      <c r="B12" t="s">
        <v>65</v>
      </c>
      <c r="C12" t="s">
        <v>56</v>
      </c>
      <c r="D12" s="6">
        <f>'Besoins'!$B$2*0.004</f>
        <v>0.004</v>
      </c>
      <c r="E12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66</v>
      </c>
      <c r="B1"/>
      <c r="C1"/>
      <c r="D1"/>
    </row>
    <row r="2">
      <c r="A2" t="str" s="13">
        <f>"GRO_CDC_263 · GRO.DESSERTS · référence : "&amp;Besoins!B3&amp;" "&amp;Besoins!C3&amp;" · multiplicateur réglable sur la feuille ""Besoins"""</f>
        <v>GRO_CDC_263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 t="s" s="15">
        <v>68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69</v>
      </c>
      <c r="B6" t="str" s="12">
        <f>Procedure!D3</f>
        <v>Préparations préliminaires — Préchauffer en chaleur sèche à + 150 °C. Fondre les 250 g de beurre ; badigeonner 3 bacs GN 1/1 H 45 et les chemiser de papier sulfurisé. Fondre le chocolat au bain-marie ou au micro-ondes. Tamiser la farine et la levure. Ramollir le beurre.</v>
      </c>
      <c r="C6"/>
      <c r="D6"/>
    </row>
    <row r="7">
      <c r="A7"/>
      <c r="B7" t="str">
        <f>Besoins!B8</f>
        <v>Couverture noir 64% cacao</v>
      </c>
      <c r="C7" s="6">
        <f>Besoins!E8</f>
        <v>4</v>
      </c>
      <c r="D7" t="str">
        <f>Besoins!F8</f>
        <v>kg</v>
      </c>
    </row>
    <row r="8">
      <c r="A8"/>
      <c r="B8" t="str">
        <f>Besoins!B11</f>
        <v>Farine de blé T55</v>
      </c>
      <c r="C8" s="6">
        <f>Besoins!E11</f>
        <v>1</v>
      </c>
      <c r="D8" t="str">
        <f>Besoins!F11</f>
        <v>kg</v>
      </c>
    </row>
    <row r="9">
      <c r="A9"/>
      <c r="B9" t="s">
        <v>70</v>
      </c>
      <c r="C9" s="6">
        <f>'Besoins'!$B$2*0.25</f>
        <v>0.25</v>
      </c>
      <c r="D9" t="s">
        <v>18</v>
      </c>
    </row>
    <row r="10">
      <c r="A10"/>
      <c r="B10" t="str">
        <f>Besoins!B14</f>
        <v>Levure chimique (poudre à lever)</v>
      </c>
      <c r="C10" s="6">
        <f>Besoins!E14</f>
        <v>0.045</v>
      </c>
      <c r="D10" t="str">
        <f>Besoins!F14</f>
        <v>kg</v>
      </c>
    </row>
    <row r="11">
      <c r="A11" t="s" s="15">
        <v>71</v>
      </c>
      <c r="B11" t="str" s="12">
        <f>Procedure!D4</f>
        <v>Confectionner la pâte — Lisser au fouet le beurre et le chocolat fondu. Au batteur, en première vitesse, mélanger farine-levure, sucre et poudre d'amandes ; incorporer progressivement les œufs battus, 3 minutes ; ajouter le mélange chocolat-beurre, le curry et le gingembre.</v>
      </c>
      <c r="C11"/>
      <c r="D11"/>
    </row>
    <row r="12">
      <c r="A12"/>
      <c r="B12" t="str">
        <f>Besoins!B15</f>
        <v>Sucre blanc cristal sac 25 kg</v>
      </c>
      <c r="C12" s="6">
        <f>Besoins!E15</f>
        <v>1.2</v>
      </c>
      <c r="D12" t="str">
        <f>Besoins!F15</f>
        <v>kg</v>
      </c>
    </row>
    <row r="13">
      <c r="A13"/>
      <c r="B13" t="str">
        <f>Besoins!B12</f>
        <v>Poudre d'amande blanchie extra-fine</v>
      </c>
      <c r="C13" s="6">
        <f>Besoins!E12</f>
        <v>0.8</v>
      </c>
      <c r="D13" t="str">
        <f>Besoins!F12</f>
        <v>kg</v>
      </c>
    </row>
    <row r="14">
      <c r="A14"/>
      <c r="B14" t="s">
        <v>70</v>
      </c>
      <c r="C14" s="6">
        <f>'Besoins'!$B$2*2</f>
        <v>2</v>
      </c>
      <c r="D14" t="s">
        <v>18</v>
      </c>
    </row>
    <row r="15">
      <c r="A15"/>
      <c r="B15" t="s">
        <v>72</v>
      </c>
      <c r="C15" s="6">
        <f>'Besoins'!$B$2*40</f>
        <v>40</v>
      </c>
      <c r="D15" t="s">
        <v>3</v>
      </c>
    </row>
    <row r="16">
      <c r="A16"/>
      <c r="B16" t="str">
        <f>Besoins!B10</f>
        <v>Curry en poudre</v>
      </c>
      <c r="C16" s="6">
        <f>Besoins!E10</f>
        <v>0.006</v>
      </c>
      <c r="D16" t="str">
        <f>Besoins!F10</f>
        <v>kg</v>
      </c>
    </row>
    <row r="17">
      <c r="A17"/>
      <c r="B17" t="str">
        <f>Besoins!B9</f>
        <v>Gingembre moulu</v>
      </c>
      <c r="C17" s="6">
        <f>Besoins!E9</f>
        <v>0.004</v>
      </c>
      <c r="D17" t="str">
        <f>Besoins!F9</f>
        <v>kg</v>
      </c>
    </row>
    <row r="18">
      <c r="A18" t="s" s="15">
        <v>73</v>
      </c>
      <c r="B18" t="str" s="12">
        <f>Procedure!D5</f>
        <v>Garnir — Répartir dans les 3 bacs ; égaliser.</v>
      </c>
      <c r="C18"/>
      <c r="D18"/>
    </row>
    <row r="19">
      <c r="A19" t="s" s="15">
        <v>74</v>
      </c>
      <c r="B19" t="str" s="12">
        <f>Procedure!D6</f>
        <v>Cuire — À + 150 °C, 45 minutes (le fondant reste mou : pas de sondage). Laisser refroidir dans le moule ; démouler sur grille garnie de papier sulfurisé.</v>
      </c>
      <c r="C19"/>
      <c r="D19"/>
    </row>
    <row r="20">
      <c r="A20" t="s" s="15">
        <v>75</v>
      </c>
      <c r="B20" t="str" s="12">
        <f>Procedure!D7</f>
        <v>Dresser et servir — Portionner 35 parts par bac (5 × 7) ; servir avec une crème. Variantes d'épices : poivre de Sichuan, piment, cardamome, ou épices infusées dans une crème anglaise.</v>
      </c>
      <c r="C20"/>
      <c r="D20"/>
    </row>
    <row r="21">
      <c r="A21"/>
      <c r="B21"/>
      <c r="C21"/>
      <c r="D21"/>
    </row>
    <row r="22">
      <c r="A22" t="s" s="16">
        <v>76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2026-09-28T13:39:56Z</dcterms:created>
  <dc:title>FONDANT AU CHOCOLAT ÉPICÉ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2026-09-28T13:39:56Z</dcterms:modified>
  <cp:revision>1</cp:revision>
</cp:coreProperties>
</file>