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<sst xmlns="http://schemas.openxmlformats.org/spreadsheetml/2006/main" count="70" uniqueCount="70">
  <si>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</si>
  <si>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</si>
  <si>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</si>
  <si>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</si>
  <si>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</si>
  <si>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</si>
  <si>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</si>
  <si>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</si>
  <si>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</si>
  <si>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</si>
  <si>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</si>
  <si>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</si>
  <si>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</si>
  <si>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</si>
  <si>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</si>
  <si>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</si>
  <si>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</si>
  <si>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</si>
  <si>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</si>
  <si>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</si>
  <si>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</si>
  <si>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</si>
  <si>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</si>
  <si>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</si>
  <si>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</si>
  <si>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</si>
  <si>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</si>
  <si>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</si>
  <si>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</si>
  <si>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</si>
  <si>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</si>
  <si>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</si>
  <si>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</si>
  <si>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</si>
  <si>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</si>
  <si>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</si>
  <si>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</si>
  <si>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</si>
  <si>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</si>
  <si>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</si>
  <si>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</si>
  <si>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GÂTEAU FONDANT AUX MARRONS</t>
  </si>
  <si>
    <t>Garnir — À l'écumoire, répartir la pâte dans les bacs ; égaliser à la corne ; étager.</t>
  </si>
  <si>
    <t>Cuire — 8 minutes à + 220 °C, puis 18 minutes à + 170 °C ; vérifier par sondage. Démouler sur grilles garnies de papier sulfurisé.</t>
  </si>
  <si>
    <t>Niveau</t>
  </si>
  <si>
    <t>Composant</t>
  </si>
  <si>
    <t>Type</t>
  </si>
  <si>
    <t>Quantité (× multiplicateur, voir feuille Besoins)</t>
  </si>
  <si>
    <t>recette</t>
  </si>
  <si>
    <t xml:space="preserve">    ↳ Couverture blanc (beurre cacao)</t>
  </si>
  <si>
    <t>matiere</t>
  </si>
  <si>
    <t xml:space="preserve">    ↳ Beurre doux 82% MG plaquette</t>
  </si>
  <si>
    <t xml:space="preserve">    ↳ OEUF (ml) (conv.)</t>
  </si>
  <si>
    <t>conversion</t>
  </si>
  <si>
    <t>lt</t>
  </si>
  <si>
    <t xml:space="preserve">    ↳ Sucre blanc cristal sac 25 kg</t>
  </si>
  <si>
    <t xml:space="preserve">    ↳ Farine de châtaigne</t>
  </si>
  <si>
    <t xml:space="preserve">    ↳ Creme de marron</t>
  </si>
  <si>
    <t xml:space="preserve">    ↳ Levure chimique (poudre à lever)</t>
  </si>
  <si>
    <t>Fiche technique — GÂTEAU FONDANT AUX MARRONS</t>
  </si>
  <si>
    <t>GÂTEAU FONDANT AUX MARRONS  GRO_CDC_261</t>
  </si>
  <si>
    <t>1.</t>
  </si>
  <si>
    <t>2.</t>
  </si>
  <si>
    <t xml:space="preserve">    Beurre doux 82% MG plaquette</t>
  </si>
  <si>
    <t>3.</t>
  </si>
  <si>
    <t xml:space="preserve">    OEUF (ml)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</si>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</sst>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8">
        <f>E7*11.2</f>
        <v>8.96</v>
      </c>
    </row>
    <row r="8">
      <c r="A8" t="s">
        <v>16</v>
      </c>
      <c r="B8" t="s">
        <v>17</v>
      </c>
      <c r="C8" t="s">
        <v>18</v>
      </c>
      <c r="D8" s="4">
        <v>1.2</v>
      </c>
      <c r="E8" s="6">
        <f>D8*$B$2</f>
        <v>1.2</v>
      </c>
      <c r="F8" t="s">
        <v>15</v>
      </c>
      <c r="G8" s="8">
        <f>E8*7</f>
        <v>8.4</v>
      </c>
    </row>
    <row r="9">
      <c r="A9" t="s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15</v>
      </c>
      <c r="G9" s="8">
        <f>E9*8.5</f>
        <v>6.375</v>
      </c>
    </row>
    <row r="10">
      <c r="A10" t="s">
        <v>22</v>
      </c>
      <c r="B10" t="s">
        <v>23</v>
      </c>
      <c r="C10" t="s">
        <v>24</v>
      </c>
      <c r="D10" s="4">
        <v>1.7</v>
      </c>
      <c r="E10" s="6">
        <f>D10*$B$2</f>
        <v>1.7</v>
      </c>
      <c r="F10" t="s">
        <v>15</v>
      </c>
      <c r="G10" s="8">
        <f>E10*5.2</f>
        <v>8.84</v>
      </c>
    </row>
    <row r="11">
      <c r="A11" t="s">
        <v>25</v>
      </c>
      <c r="B11" t="s">
        <v>26</v>
      </c>
      <c r="C11" t="s">
        <v>27</v>
      </c>
      <c r="D11" s="4">
        <v>0.024</v>
      </c>
      <c r="E11" s="6">
        <f>D11*$B$2</f>
        <v>0.024</v>
      </c>
      <c r="F11" t="s">
        <v>15</v>
      </c>
      <c r="G11" s="8">
        <f>E11*4.2</f>
        <v>0.1008</v>
      </c>
    </row>
    <row r="12">
      <c r="A12" t="s" s="9">
        <v>28</v>
      </c>
      <c r="B12" t="s">
        <v>29</v>
      </c>
      <c r="C12" t="s">
        <v>30</v>
      </c>
      <c r="D12" s="4">
        <v>72.727273</v>
      </c>
      <c r="E12" s="6">
        <f>D12*$B$2</f>
        <v>72.727273</v>
      </c>
      <c r="F12" t="s">
        <v>3</v>
      </c>
      <c r="G12" s="8">
        <f>E12*0.269999999</f>
        <v>19.636364</v>
      </c>
    </row>
    <row r="13">
      <c r="A13" t="s">
        <v>31</v>
      </c>
      <c r="B13" t="s">
        <v>32</v>
      </c>
      <c r="C13" t="s">
        <v>33</v>
      </c>
      <c r="D13" s="4">
        <v>1.2</v>
      </c>
      <c r="E13" s="6">
        <f>D13*$B$2</f>
        <v>1.2</v>
      </c>
      <c r="F13" t="s">
        <v>15</v>
      </c>
      <c r="G13" s="8">
        <f>E13*0.82</f>
        <v>0.984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41</v>
      </c>
      <c r="B3">
        <v>2</v>
      </c>
      <c r="C3"/>
      <c r="D3" t="inlineStr" s="12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E3" t="s" s="12"/>
      <c r="F3"/>
    </row>
    <row r="4">
      <c r="A4" t="s">
        <v>41</v>
      </c>
      <c r="B4">
        <v>3</v>
      </c>
      <c r="C4"/>
      <c r="D4" t="inlineStr" s="12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E4" t="s" s="12"/>
      <c r="F4"/>
    </row>
    <row r="5">
      <c r="A5" t="s">
        <v>41</v>
      </c>
      <c r="B5">
        <v>4</v>
      </c>
      <c r="C5"/>
      <c r="D5" t="s" s="12">
        <v>42</v>
      </c>
      <c r="E5" t="s" s="12"/>
      <c r="F5"/>
    </row>
    <row r="6">
      <c r="A6" t="s">
        <v>41</v>
      </c>
      <c r="B6">
        <v>5</v>
      </c>
      <c r="C6"/>
      <c r="D6" t="s" s="12">
        <v>43</v>
      </c>
      <c r="E6" t="s" s="12"/>
      <c r="F6"/>
    </row>
    <row r="7">
      <c r="A7" t="s">
        <v>41</v>
      </c>
      <c r="B7">
        <v>6</v>
      </c>
      <c r="C7"/>
      <c r="D7" t="inlineStr" s="12">
        <is>
          <t>Servir — Détailler 50 parts par gâteau ; servir avec une crème, un yaourt ou une boule de glace. Suggestion : garnir le milieu de crème de marron allégée de crème montée.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41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'Besoins'!$B$2*0.8</f>
        <v>0.8</v>
      </c>
      <c r="E3" t="s">
        <v>15</v>
      </c>
    </row>
    <row r="4">
      <c r="A4">
        <v>1</v>
      </c>
      <c r="B4" t="s">
        <v>51</v>
      </c>
      <c r="C4" t="s">
        <v>50</v>
      </c>
      <c r="D4" s="6">
        <f>'Besoins'!$B$2*1.6</f>
        <v>1.6</v>
      </c>
      <c r="E4" t="s">
        <v>15</v>
      </c>
    </row>
    <row r="5">
      <c r="A5">
        <v>1</v>
      </c>
      <c r="B5" t="s">
        <v>52</v>
      </c>
      <c r="C5" t="s">
        <v>53</v>
      </c>
      <c r="D5" s="6">
        <f>'Besoins'!$B$2*4</f>
        <v>4</v>
      </c>
      <c r="E5" t="s">
        <v>54</v>
      </c>
    </row>
    <row r="6">
      <c r="A6">
        <v>1</v>
      </c>
      <c r="B6" t="s">
        <v>55</v>
      </c>
      <c r="C6" t="s">
        <v>50</v>
      </c>
      <c r="D6" s="6">
        <f>'Besoins'!$B$2*1.2</f>
        <v>1.2</v>
      </c>
      <c r="E6" t="s">
        <v>15</v>
      </c>
    </row>
    <row r="7">
      <c r="A7">
        <v>1</v>
      </c>
      <c r="B7" t="s">
        <v>56</v>
      </c>
      <c r="C7" t="s">
        <v>50</v>
      </c>
      <c r="D7" s="6">
        <f>'Besoins'!$B$2*0.75</f>
        <v>0.75</v>
      </c>
      <c r="E7" t="s">
        <v>15</v>
      </c>
    </row>
    <row r="8">
      <c r="A8">
        <v>1</v>
      </c>
      <c r="B8" t="s">
        <v>57</v>
      </c>
      <c r="C8" t="s">
        <v>50</v>
      </c>
      <c r="D8" s="6">
        <f>'Besoins'!$B$2*1.2</f>
        <v>1.2</v>
      </c>
      <c r="E8" t="s">
        <v>15</v>
      </c>
    </row>
    <row r="9">
      <c r="A9">
        <v>1</v>
      </c>
      <c r="B9" t="s">
        <v>58</v>
      </c>
      <c r="C9" t="s">
        <v>50</v>
      </c>
      <c r="D9" s="6">
        <f>'Besoins'!$B$2*0.024</f>
        <v>0.024</v>
      </c>
      <c r="E9" t="s">
        <v>15</v>
      </c>
    </row>
    <row r="10">
      <c r="A10">
        <v>1</v>
      </c>
      <c r="B10" t="s">
        <v>51</v>
      </c>
      <c r="C10" t="s">
        <v>50</v>
      </c>
      <c r="D10" s="6">
        <f>'Besoins'!$B$2*0.1</f>
        <v>0.1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"GRO_CDC_261 · GRO.DESSERTS · référence : "&amp;Besoins!B3&amp;" "&amp;Besoins!C3&amp;" · multiplicateur réglable sur la feuille ""Besoins"""</f>
        <v>GRO_CDC_261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62</v>
      </c>
      <c r="B6" t="str" s="12">
        <f>Procedure!D3</f>
        <v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v>
      </c>
      <c r="C6"/>
      <c r="D6"/>
    </row>
    <row r="7">
      <c r="A7"/>
      <c r="B7" t="str">
        <f>Besoins!B7</f>
        <v>Couverture blanc (beurre cacao)</v>
      </c>
      <c r="C7" s="6">
        <f>Besoins!E7</f>
        <v>0.8</v>
      </c>
      <c r="D7" t="str">
        <f>Besoins!F7</f>
        <v>kg</v>
      </c>
    </row>
    <row r="8">
      <c r="A8"/>
      <c r="B8" t="str">
        <f>Besoins!B9</f>
        <v>Farine de châtaigne</v>
      </c>
      <c r="C8" s="6">
        <f>Besoins!E9</f>
        <v>0.75</v>
      </c>
      <c r="D8" t="str">
        <f>Besoins!F9</f>
        <v>kg</v>
      </c>
    </row>
    <row r="9">
      <c r="A9"/>
      <c r="B9" t="str">
        <f>Besoins!B11</f>
        <v>Levure chimique (poudre à lever)</v>
      </c>
      <c r="C9" s="6">
        <f>Besoins!E11</f>
        <v>0.024</v>
      </c>
      <c r="D9" t="str">
        <f>Besoins!F11</f>
        <v>kg</v>
      </c>
    </row>
    <row r="10">
      <c r="A10"/>
      <c r="B10" t="s">
        <v>63</v>
      </c>
      <c r="C10" s="6">
        <f>'Besoins'!$B$2*0.1</f>
        <v>0.1</v>
      </c>
      <c r="D10" t="s">
        <v>15</v>
      </c>
    </row>
    <row r="11">
      <c r="A11" t="s" s="15">
        <v>64</v>
      </c>
      <c r="B11" t="str" s="12">
        <f>Procedure!D4</f>
        <v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v>
      </c>
      <c r="C11"/>
      <c r="D11"/>
    </row>
    <row r="12">
      <c r="A12"/>
      <c r="B12" t="s">
        <v>63</v>
      </c>
      <c r="C12" s="6">
        <f>'Besoins'!$B$2*1.6</f>
        <v>1.6</v>
      </c>
      <c r="D12" t="s">
        <v>15</v>
      </c>
    </row>
    <row r="13">
      <c r="A13"/>
      <c r="B13" t="s">
        <v>65</v>
      </c>
      <c r="C13" s="6">
        <f>'Besoins'!$B$2*4</f>
        <v>4</v>
      </c>
      <c r="D13" t="s">
        <v>54</v>
      </c>
    </row>
    <row r="14">
      <c r="A14"/>
      <c r="B14" t="str">
        <f>Besoins!B13</f>
        <v>Sucre blanc cristal sac 25 kg</v>
      </c>
      <c r="C14" s="6">
        <f>Besoins!E13</f>
        <v>1.2</v>
      </c>
      <c r="D14" t="str">
        <f>Besoins!F13</f>
        <v>kg</v>
      </c>
    </row>
    <row r="15">
      <c r="A15"/>
      <c r="B15" t="str">
        <f>Besoins!B8</f>
        <v>Creme de marron</v>
      </c>
      <c r="C15" s="6">
        <f>Besoins!E8</f>
        <v>1.2</v>
      </c>
      <c r="D15" t="str">
        <f>Besoins!F8</f>
        <v>kg</v>
      </c>
    </row>
    <row r="16">
      <c r="A16" t="s" s="15">
        <v>66</v>
      </c>
      <c r="B16" t="str" s="12">
        <f>Procedure!D5</f>
        <v>Garnir — À l'écumoire, répartir la pâte dans les bacs ; égaliser à la corne ; étager.</v>
      </c>
      <c r="C16"/>
      <c r="D16"/>
    </row>
    <row r="17">
      <c r="A17" t="s" s="15">
        <v>67</v>
      </c>
      <c r="B17" t="str" s="12">
        <f>Procedure!D6</f>
        <v>Cuire — 8 minutes à + 220 °C, puis 18 minutes à + 170 °C ; vérifier par sondage. Démouler sur grilles garnies de papier sulfurisé.</v>
      </c>
      <c r="C17"/>
      <c r="D17"/>
    </row>
    <row r="18">
      <c r="A18" t="s" s="15">
        <v>68</v>
      </c>
      <c r="B18" t="str" s="12">
        <f>Procedure!D7</f>
        <v>Servir — Détailler 50 parts par gâteau ; servir avec une crème, un yaourt ou une boule de glace. Suggestion : garnir le milieu de crème de marron allégée de crème montée.</v>
      </c>
      <c r="C18"/>
      <c r="D18"/>
    </row>
    <row r="19">
      <c r="A19"/>
      <c r="B19"/>
      <c r="C19"/>
      <c r="D19"/>
    </row>
    <row r="20">
      <c r="A20" t="s" s="16">
        <v>69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2026-10-30T15:17:20Z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2026-10-30T15:17:20Z</dcterms:modified>
  <cp:revision>1</cp:revision>
</cp:coreProperties>
</file>