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<sst xmlns="http://schemas.openxmlformats.org/spreadsheetml/2006/main" count="126" uniqueCount="126">
  <si>
    <t>Fiche technique</t>
  </si>
  <si>
    <t>Nom</t>
  </si>
  <si>
    <t>TARTE ALSACIENNE</t>
  </si>
  <si>
    <t>Code</t>
  </si>
  <si>
    <t>GRO_CDC_251</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</si>
  <si>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</si>
  <si>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</si>
  <si>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</si>
  <si>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</si>
  <si>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</si>
  <si>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</si>
  <si>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</si>
  <si>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</si>
  <si>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</si>
  <si>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</si>
  <si>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</si>
  <si>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</si>
  <si>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</si>
  <si>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</si>
  <si>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</si>
  <si>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</si>
  <si>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</si>
  <si>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</si>
  <si>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</si>
  <si>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</si>
  <si>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</si>
  <si>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</si>
  <si>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</si>
  <si>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</si>
  <si>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</si>
  <si>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</si>
  <si>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</si>
  <si>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</si>
  <si>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</si>
  <si>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EXTRAIT-VANILLE</t>
  </si>
  <si>
    <t>Extrait de vanille alcoolisé</t>
  </si>
  <si>
    <t>Spiritueux et liqueurs cuisine</t>
  </si>
  <si>
    <t>lt</t>
  </si>
  <si>
    <t>ALC-RHUM-BRUN</t>
  </si>
  <si>
    <t>Rhum ambré de cuisine (baba)</t>
  </si>
  <si>
    <t>EPI-CANNELLE-POW</t>
  </si>
  <si>
    <t>Cannelle en poudre</t>
  </si>
  <si>
    <t>Épices en poudre et graines</t>
  </si>
  <si>
    <t>kg</t>
  </si>
  <si>
    <t>FAR-T55</t>
  </si>
  <si>
    <t>Farine de blé T55</t>
  </si>
  <si>
    <t>Farines de blé</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</si>
  <si>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</si>
  <si>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</si>
  <si>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</si>
  <si>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</si>
  <si>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</si>
  <si>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</si>
  <si>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</si>
  <si>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</si>
  <si>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</si>
  <si>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RNM57226098</t>
  </si>
  <si>
    <t>POMME Golden France cat.I 170/220g plateau 2rg</t>
  </si>
  <si>
    <t>Légumes</t>
  </si>
  <si>
    <t>LEV-FRAICHE</t>
  </si>
  <si>
    <t>Levure fraîche de boulanger</t>
  </si>
  <si>
    <t>Levures et agents levants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</si>
  <si>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</si>
  <si>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</si>
  <si>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</si>
  <si>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</si>
  <si>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</si>
  <si>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</si>
  <si>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</si>
  <si>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</si>
  <si>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</si>
  <si>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</si>
  <si>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</si>
  <si>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</si>
  <si>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</si>
  <si>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</si>
  <si>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</si>
  <si>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BRIOCHÉE</t>
  </si>
  <si>
    <t>Pâtes de base cuisine</t>
  </si>
  <si>
    <t xml:space="preserve">        ↳ Farine de blé T55</t>
  </si>
  <si>
    <t>matiere</t>
  </si>
  <si>
    <t xml:space="preserve">        ↳ Beurre doux 82% MG plaquette</t>
  </si>
  <si>
    <t xml:space="preserve">        ↳ OEUF (ml)</t>
  </si>
  <si>
    <t>Conversions oeufs et ovoproduits</t>
  </si>
  <si>
    <t xml:space="preserve">            ↳ OEUF A3 (PRIX)</t>
  </si>
  <si>
    <t xml:space="preserve">        ↳ Levure fraîche de boulanger</t>
  </si>
  <si>
    <t xml:space="preserve">        ↳ Sucre blanc cristal sac 25 kg</t>
  </si>
  <si>
    <t xml:space="preserve">        ↳ Sel fin de cuisine</t>
  </si>
  <si>
    <t xml:space="preserve">    ↳ POMME Golden France cat.I 170/220g plateau 2rg</t>
  </si>
  <si>
    <t xml:space="preserve">    ↳ LAIT UHT demi écrémé France outre 10 litres</t>
  </si>
  <si>
    <t xml:space="preserve">    ↳ Crème double 45% MG</t>
  </si>
  <si>
    <t xml:space="preserve">    ↳ Sucre blanc cristal sac 25 kg</t>
  </si>
  <si>
    <t xml:space="preserve">    ↳ OEUF (P)</t>
  </si>
  <si>
    <t xml:space="preserve">    ↳ Extrait de vanille alcoolisé</t>
  </si>
  <si>
    <t xml:space="preserve">    ↳ Sucre glace tamisé</t>
  </si>
  <si>
    <t xml:space="preserve">    ↳ Cannelle en poudre</t>
  </si>
  <si>
    <t xml:space="preserve">    ↳ Rhum ambré de cuisine (baba)</t>
  </si>
  <si>
    <t xml:space="preserve">    ↳ Beurre doux 82% MG plaquette</t>
  </si>
  <si>
    <t xml:space="preserve">    ↳ Farine de blé T55</t>
  </si>
  <si>
    <t>Recette</t>
  </si>
  <si>
    <t>#</t>
  </si>
  <si>
    <t>Verbe</t>
  </si>
  <si>
    <t>Étape</t>
  </si>
  <si>
    <t>Précision technique</t>
  </si>
  <si>
    <t>Durée</t>
  </si>
  <si>
    <t>Garnir — Disposer les pommes en écailles dans la longueur (ou 4 × 8 demi-pommes, ou cubes répartis) ; passer l'appareil au chinois et le verser sur les pommes.</t>
  </si>
  <si>
    <t>Dresser — Découper 35 parts par bac (5 × 7) ; saupoudrer de sucre glace au moment du service.</t>
  </si>
  <si>
    <t>PÂTE BRIOCHÉE</t>
  </si>
  <si>
    <t>Abaisser et façonner la pâte — Abaisser et façonner la pâte suivant l'utilisation.</t>
  </si>
  <si>
    <t>Faire pousser la pâte avant cuisson — Laisser pousser légèrement la pâte avant cuisson, dans un endroit tempéré ou dans une étuve à +30/35°C.</t>
  </si>
  <si>
    <t>Fiche technique — TARTE ALSACIENNE</t>
  </si>
  <si>
    <t>TARTE ALSACIENNE  GRO_CDC_251</t>
  </si>
  <si>
    <t>1.</t>
  </si>
  <si>
    <t>2.</t>
  </si>
  <si>
    <t xml:space="preserve">    Beurre doux 82% MG plaquette</t>
  </si>
  <si>
    <t>3.</t>
  </si>
  <si>
    <t xml:space="preserve">    PÂTE BRIOCHÉE</t>
  </si>
  <si>
    <t>4.</t>
  </si>
  <si>
    <t xml:space="preserve">    Sucre blanc cristal sac 25 kg</t>
  </si>
  <si>
    <t xml:space="preserve">    OEUF (P) (conv.)</t>
  </si>
  <si>
    <t xml:space="preserve">    Farine de blé T55</t>
  </si>
  <si>
    <t>5.</t>
  </si>
  <si>
    <t>6.</t>
  </si>
  <si>
    <t>7.</t>
  </si>
  <si>
    <t>↳ PÂTE BRIOCHÉE  GRO_CDC_211</t>
  </si>
  <si>
    <t xml:space="preserve">    OEUF (ml)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</si>
</sst>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57.336172909091</v>
      </c>
    </row>
    <row r="12">
      <c r="A12" t="s" s="3">
        <v>16</v>
      </c>
      <c r="B12" s="4">
        <v>0.57336172909091</v>
      </c>
    </row>
    <row r="13">
      <c r="A13"/>
      <c r="B13"/>
    </row>
    <row r="14">
      <c r="A14" t="s" s="5">
        <v>17</v>
      </c>
      <c r="B14" t="s" s="5">
        <v>14</v>
      </c>
    </row>
    <row r="15">
      <c r="A15" t="s" s="5">
        <v>18</v>
      </c>
      <c r="B15" s="6">
        <v>57.336172909091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48.781818</v>
      </c>
      <c r="E7" s="11">
        <f>D7*$B$2</f>
        <v>48.781818</v>
      </c>
      <c r="F7" t="s">
        <v>24</v>
      </c>
      <c r="G7" s="4">
        <f>E7*0.270000001</f>
        <v>13.171091</v>
      </c>
    </row>
    <row r="8">
      <c r="A8" t="s">
        <v>34</v>
      </c>
      <c r="B8" t="s">
        <v>35</v>
      </c>
      <c r="C8" t="s">
        <v>36</v>
      </c>
      <c r="D8" s="9">
        <v>0.05</v>
      </c>
      <c r="E8" s="11">
        <f>D8*$B$2</f>
        <v>0.05</v>
      </c>
      <c r="F8" t="s">
        <v>37</v>
      </c>
      <c r="G8" s="4">
        <f>E8*32</f>
        <v>1.6</v>
      </c>
    </row>
    <row r="9">
      <c r="A9" t="s">
        <v>38</v>
      </c>
      <c r="B9" t="s">
        <v>39</v>
      </c>
      <c r="C9" t="s">
        <v>36</v>
      </c>
      <c r="D9" s="9">
        <v>0.15</v>
      </c>
      <c r="E9" s="11">
        <f>D9*$B$2</f>
        <v>0.15</v>
      </c>
      <c r="F9" t="s">
        <v>37</v>
      </c>
      <c r="G9" s="4">
        <f>E9*14</f>
        <v>2.1</v>
      </c>
    </row>
    <row r="10">
      <c r="A10" t="s">
        <v>40</v>
      </c>
      <c r="B10" t="s">
        <v>41</v>
      </c>
      <c r="C10" t="s">
        <v>42</v>
      </c>
      <c r="D10" s="9">
        <v>0.02</v>
      </c>
      <c r="E10" s="11">
        <f>D10*$B$2</f>
        <v>0.02</v>
      </c>
      <c r="F10" t="s">
        <v>43</v>
      </c>
      <c r="G10" s="4">
        <f>E10*10.5</f>
        <v>0.21</v>
      </c>
    </row>
    <row r="11">
      <c r="A11" t="s">
        <v>44</v>
      </c>
      <c r="B11" t="s">
        <v>45</v>
      </c>
      <c r="C11" t="s">
        <v>46</v>
      </c>
      <c r="D11" s="9">
        <v>2.504</v>
      </c>
      <c r="E11" s="11">
        <f>D11*$B$2</f>
        <v>2.504</v>
      </c>
      <c r="F11" t="s">
        <v>43</v>
      </c>
      <c r="G11" s="4">
        <f>E11*0.56</f>
        <v>1.40224</v>
      </c>
    </row>
    <row r="12">
      <c r="A12" t="s">
        <v>47</v>
      </c>
      <c r="B12" t="s">
        <v>48</v>
      </c>
      <c r="C12" t="s">
        <v>49</v>
      </c>
      <c r="D12" s="9">
        <v>2.5</v>
      </c>
      <c r="E12" s="11">
        <f>D12*$B$2</f>
        <v>2.5</v>
      </c>
      <c r="F12" t="s">
        <v>37</v>
      </c>
      <c r="G12" s="4">
        <f>E12*1.67</f>
        <v>4.175</v>
      </c>
    </row>
    <row r="13">
      <c r="A13" t="s">
        <v>50</v>
      </c>
      <c r="B13" t="s">
        <v>51</v>
      </c>
      <c r="C13" t="s">
        <v>52</v>
      </c>
      <c r="D13" s="9">
        <v>1.327</v>
      </c>
      <c r="E13" s="11">
        <f>D13*$B$2</f>
        <v>1.327</v>
      </c>
      <c r="F13" t="s">
        <v>43</v>
      </c>
      <c r="G13" s="4">
        <f>E13*5.2</f>
        <v>6.9004</v>
      </c>
    </row>
    <row r="14">
      <c r="A14" t="s">
        <v>53</v>
      </c>
      <c r="B14" t="s">
        <v>54</v>
      </c>
      <c r="C14" t="s">
        <v>55</v>
      </c>
      <c r="D14" s="9">
        <v>2.5</v>
      </c>
      <c r="E14" s="11">
        <f>D14*$B$2</f>
        <v>2.5</v>
      </c>
      <c r="F14" t="s">
        <v>43</v>
      </c>
      <c r="G14" s="4">
        <f>E14*4.2</f>
        <v>10.5</v>
      </c>
    </row>
    <row r="15">
      <c r="A15" t="s">
        <v>56</v>
      </c>
      <c r="B15" t="s">
        <v>57</v>
      </c>
      <c r="C15" t="s">
        <v>58</v>
      </c>
      <c r="D15" s="9">
        <v>12</v>
      </c>
      <c r="E15" s="11">
        <f>D15*$B$2</f>
        <v>12</v>
      </c>
      <c r="F15" t="s">
        <v>43</v>
      </c>
      <c r="G15" s="4">
        <f>E15*1.3</f>
        <v>15.6</v>
      </c>
    </row>
    <row r="16">
      <c r="A16" t="s">
        <v>59</v>
      </c>
      <c r="B16" t="s">
        <v>60</v>
      </c>
      <c r="C16" t="s">
        <v>61</v>
      </c>
      <c r="D16" s="9">
        <v>0.09016</v>
      </c>
      <c r="E16" s="11">
        <f>D16*$B$2</f>
        <v>0.09016</v>
      </c>
      <c r="F16" t="s">
        <v>43</v>
      </c>
      <c r="G16" s="4">
        <f>E16*2.2</f>
        <v>0.198352</v>
      </c>
    </row>
    <row r="17">
      <c r="A17" t="s">
        <v>62</v>
      </c>
      <c r="B17" t="s">
        <v>63</v>
      </c>
      <c r="C17" t="s">
        <v>64</v>
      </c>
      <c r="D17" s="9">
        <v>0.01932</v>
      </c>
      <c r="E17" s="11">
        <f>D17*$B$2</f>
        <v>0.01932</v>
      </c>
      <c r="F17" t="s">
        <v>43</v>
      </c>
      <c r="G17" s="4">
        <f>E17*0.35</f>
        <v>0.006762</v>
      </c>
    </row>
    <row r="18">
      <c r="A18" t="s">
        <v>65</v>
      </c>
      <c r="B18" t="s">
        <v>66</v>
      </c>
      <c r="C18" t="s">
        <v>67</v>
      </c>
      <c r="D18" s="9">
        <v>1.4754</v>
      </c>
      <c r="E18" s="11">
        <f>D18*$B$2</f>
        <v>1.4754</v>
      </c>
      <c r="F18" t="s">
        <v>43</v>
      </c>
      <c r="G18" s="4">
        <f>E18*0.82</f>
        <v>1.209828</v>
      </c>
    </row>
    <row r="19">
      <c r="A19" t="s">
        <v>68</v>
      </c>
      <c r="B19" t="s">
        <v>69</v>
      </c>
      <c r="C19" t="s">
        <v>67</v>
      </c>
      <c r="D19" s="9">
        <v>0.25</v>
      </c>
      <c r="E19" s="11">
        <f>D19*$B$2</f>
        <v>0.25</v>
      </c>
      <c r="F19" t="s">
        <v>43</v>
      </c>
      <c r="G19" s="4">
        <f>E19*1.05</f>
        <v>0.2625</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64.4</v>
      </c>
      <c r="E3" t="s">
        <v>24</v>
      </c>
      <c r="F3" t="s">
        <v>78</v>
      </c>
    </row>
    <row r="4">
      <c r="A4">
        <v>2</v>
      </c>
      <c r="B4" t="s">
        <v>79</v>
      </c>
      <c r="C4" t="s">
        <v>80</v>
      </c>
      <c r="D4" s="11">
        <v>2.254</v>
      </c>
      <c r="E4" t="s">
        <v>43</v>
      </c>
      <c r="F4" t="s">
        <v>46</v>
      </c>
    </row>
    <row r="5">
      <c r="A5">
        <v>2</v>
      </c>
      <c r="B5" t="s">
        <v>81</v>
      </c>
      <c r="C5" t="s">
        <v>80</v>
      </c>
      <c r="D5" s="11">
        <v>1.127</v>
      </c>
      <c r="E5" t="s">
        <v>43</v>
      </c>
      <c r="F5" t="s">
        <v>52</v>
      </c>
    </row>
    <row r="6">
      <c r="A6">
        <v>2</v>
      </c>
      <c r="B6" t="s">
        <v>82</v>
      </c>
      <c r="C6" t="s">
        <v>75</v>
      </c>
      <c r="D6" s="11">
        <v>0.483</v>
      </c>
      <c r="E6" t="s">
        <v>37</v>
      </c>
      <c r="F6" t="s">
        <v>83</v>
      </c>
    </row>
    <row r="7">
      <c r="A7">
        <v>3</v>
      </c>
      <c r="B7" t="s">
        <v>84</v>
      </c>
      <c r="C7" t="s">
        <v>80</v>
      </c>
      <c r="D7" s="11">
        <v>8.782</v>
      </c>
      <c r="E7" t="s">
        <v>24</v>
      </c>
      <c r="F7" t="s">
        <v>33</v>
      </c>
    </row>
    <row r="8">
      <c r="A8">
        <v>2</v>
      </c>
      <c r="B8" t="s">
        <v>85</v>
      </c>
      <c r="C8" t="s">
        <v>80</v>
      </c>
      <c r="D8" s="11">
        <v>0.09</v>
      </c>
      <c r="E8" t="s">
        <v>43</v>
      </c>
      <c r="F8" t="s">
        <v>61</v>
      </c>
    </row>
    <row r="9">
      <c r="A9">
        <v>2</v>
      </c>
      <c r="B9" t="s">
        <v>86</v>
      </c>
      <c r="C9" t="s">
        <v>80</v>
      </c>
      <c r="D9" s="11">
        <v>0.225</v>
      </c>
      <c r="E9" t="s">
        <v>43</v>
      </c>
      <c r="F9" t="s">
        <v>67</v>
      </c>
    </row>
    <row r="10">
      <c r="A10">
        <v>2</v>
      </c>
      <c r="B10" t="s">
        <v>87</v>
      </c>
      <c r="C10" t="s">
        <v>80</v>
      </c>
      <c r="D10" s="11">
        <v>0.019</v>
      </c>
      <c r="E10" t="s">
        <v>43</v>
      </c>
      <c r="F10" t="s">
        <v>64</v>
      </c>
    </row>
    <row r="11">
      <c r="A11">
        <v>1</v>
      </c>
      <c r="B11" t="s">
        <v>88</v>
      </c>
      <c r="C11" t="s">
        <v>80</v>
      </c>
      <c r="D11" s="11">
        <v>12</v>
      </c>
      <c r="E11" t="s">
        <v>43</v>
      </c>
      <c r="F11" t="s">
        <v>58</v>
      </c>
    </row>
    <row r="12">
      <c r="A12">
        <v>1</v>
      </c>
      <c r="B12" t="s">
        <v>89</v>
      </c>
      <c r="C12" t="s">
        <v>80</v>
      </c>
      <c r="D12" s="11">
        <v>2.5</v>
      </c>
      <c r="E12" t="s">
        <v>37</v>
      </c>
      <c r="F12" t="s">
        <v>49</v>
      </c>
    </row>
    <row r="13">
      <c r="A13">
        <v>1</v>
      </c>
      <c r="B13" t="s">
        <v>90</v>
      </c>
      <c r="C13" t="s">
        <v>80</v>
      </c>
      <c r="D13" s="11">
        <v>2.5</v>
      </c>
      <c r="E13" t="s">
        <v>43</v>
      </c>
      <c r="F13" t="s">
        <v>55</v>
      </c>
    </row>
    <row r="14">
      <c r="A14">
        <v>1</v>
      </c>
      <c r="B14" t="s">
        <v>91</v>
      </c>
      <c r="C14" t="s">
        <v>80</v>
      </c>
      <c r="D14" s="11">
        <v>1.25</v>
      </c>
      <c r="E14" t="s">
        <v>43</v>
      </c>
      <c r="F14" t="s">
        <v>67</v>
      </c>
    </row>
    <row r="15">
      <c r="A15">
        <v>1</v>
      </c>
      <c r="B15" t="s">
        <v>92</v>
      </c>
      <c r="C15" t="s">
        <v>75</v>
      </c>
      <c r="D15" s="11">
        <v>40</v>
      </c>
      <c r="E15" t="s">
        <v>24</v>
      </c>
      <c r="F15" t="s">
        <v>83</v>
      </c>
    </row>
    <row r="16">
      <c r="A16">
        <v>2</v>
      </c>
      <c r="B16" t="s">
        <v>82</v>
      </c>
      <c r="C16" t="s">
        <v>75</v>
      </c>
      <c r="D16" s="11">
        <v>2.2</v>
      </c>
      <c r="E16" t="s">
        <v>37</v>
      </c>
      <c r="F16" t="s">
        <v>83</v>
      </c>
    </row>
    <row r="17">
      <c r="A17">
        <v>3</v>
      </c>
      <c r="B17" t="s">
        <v>84</v>
      </c>
      <c r="C17" t="s">
        <v>80</v>
      </c>
      <c r="D17" s="11">
        <v>40</v>
      </c>
      <c r="E17" t="s">
        <v>24</v>
      </c>
      <c r="F17" t="s">
        <v>33</v>
      </c>
    </row>
    <row r="18">
      <c r="A18">
        <v>1</v>
      </c>
      <c r="B18" t="s">
        <v>93</v>
      </c>
      <c r="C18" t="s">
        <v>80</v>
      </c>
      <c r="D18" s="11">
        <v>0.05</v>
      </c>
      <c r="E18" t="s">
        <v>37</v>
      </c>
      <c r="F18" t="s">
        <v>36</v>
      </c>
    </row>
    <row r="19">
      <c r="A19">
        <v>1</v>
      </c>
      <c r="B19" t="s">
        <v>94</v>
      </c>
      <c r="C19" t="s">
        <v>80</v>
      </c>
      <c r="D19" s="11">
        <v>0.25</v>
      </c>
      <c r="E19" t="s">
        <v>43</v>
      </c>
      <c r="F19" t="s">
        <v>67</v>
      </c>
    </row>
    <row r="20">
      <c r="A20">
        <v>1</v>
      </c>
      <c r="B20" t="s">
        <v>95</v>
      </c>
      <c r="C20" t="s">
        <v>80</v>
      </c>
      <c r="D20" s="11">
        <v>0.02</v>
      </c>
      <c r="E20" t="s">
        <v>43</v>
      </c>
      <c r="F20" t="s">
        <v>42</v>
      </c>
    </row>
    <row r="21">
      <c r="A21">
        <v>1</v>
      </c>
      <c r="B21" t="s">
        <v>96</v>
      </c>
      <c r="C21" t="s">
        <v>80</v>
      </c>
      <c r="D21" s="11">
        <v>0.15</v>
      </c>
      <c r="E21" t="s">
        <v>37</v>
      </c>
      <c r="F21" t="s">
        <v>36</v>
      </c>
    </row>
    <row r="22">
      <c r="A22">
        <v>1</v>
      </c>
      <c r="B22" t="s">
        <v>97</v>
      </c>
      <c r="C22" t="s">
        <v>80</v>
      </c>
      <c r="D22" s="11">
        <v>0.2</v>
      </c>
      <c r="E22" t="s">
        <v>43</v>
      </c>
      <c r="F22" t="s">
        <v>52</v>
      </c>
    </row>
    <row r="23">
      <c r="A23">
        <v>1</v>
      </c>
      <c r="B23" t="s">
        <v>98</v>
      </c>
      <c r="C23" t="s">
        <v>80</v>
      </c>
      <c r="D23" s="11">
        <v>0.25</v>
      </c>
      <c r="E23" t="s">
        <v>43</v>
      </c>
      <c r="F2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t>
        </is>
      </c>
      <c r="E3" t="s" s="14"/>
      <c r="F3"/>
    </row>
    <row r="4">
      <c r="A4" t="s">
        <v>2</v>
      </c>
      <c r="B4">
        <v>3</v>
      </c>
      <c r="C4"/>
      <c r="D4" t="inlineStr" s="14">
        <is>
          <t>Foncer les moules — Faire 3 pâtons de 1,4 kg ; sur le marbre fariné, abaisser en rectangles de 60 × 40 cm, enrouler sur le rouleau et développer sur les bacs ; foncer en commençant par le fond, relever et chiqueter les bords. Réserver au froid.</t>
        </is>
      </c>
      <c r="E4" t="s" s="14"/>
      <c r="F4"/>
    </row>
    <row r="5">
      <c r="A5" t="s">
        <v>2</v>
      </c>
      <c r="B5">
        <v>4</v>
      </c>
      <c r="C5"/>
      <c r="D5" t="inlineStr" s="14">
        <is>
          <t>Confectionner l'appareil — Au batteur, au fouet, mélanger la farine, le sucre et les œufs ; incorporer le lait progressivement, sans grumeaux, puis la crème double, la cannelle et la vanille.</t>
        </is>
      </c>
      <c r="E5" t="s" s="14"/>
      <c r="F5"/>
    </row>
    <row r="6">
      <c r="A6" t="s">
        <v>2</v>
      </c>
      <c r="B6">
        <v>5</v>
      </c>
      <c r="C6"/>
      <c r="D6" t="s" s="14">
        <v>105</v>
      </c>
      <c r="E6" t="s" s="14"/>
      <c r="F6"/>
    </row>
    <row r="7">
      <c r="A7" t="s">
        <v>2</v>
      </c>
      <c r="B7">
        <v>6</v>
      </c>
      <c r="C7"/>
      <c r="D7" t="inlineStr" s="14">
        <is>
          <t>Cuire — Préchauffer en chaleur sèche à + 180 °C ; étager et cuire 10 minutes à + 180 °C, puis 25 minutes environ à + 160 °C ; vérifier par sondage. Laisser refroidir.</t>
        </is>
      </c>
      <c r="E7" t="s" s="14"/>
      <c r="F7"/>
    </row>
    <row r="8">
      <c r="A8" t="s">
        <v>2</v>
      </c>
      <c r="B8">
        <v>7</v>
      </c>
      <c r="C8"/>
      <c r="D8" t="s" s="14">
        <v>106</v>
      </c>
      <c r="E8" t="s" s="14"/>
      <c r="F8"/>
    </row>
    <row r="9">
      <c r="A9" t="s">
        <v>107</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107</v>
      </c>
      <c r="B10">
        <v>2</v>
      </c>
      <c r="C10"/>
      <c r="D10" t="inlineStr" s="14">
        <is>
          <t>Préparations préliminaires — Découper le beurre en petites parcelles. Dans une calotte, émietter la levure. Ajouter un peu de farine du poids total. En frottant entre les mains la levure et la farine, émietter finement et mélanger intimement les 2 éléments.</t>
        </is>
      </c>
      <c r="E10" t="s" s="14"/>
      <c r="F10"/>
    </row>
    <row r="11">
      <c r="A11" t="s">
        <v>107</v>
      </c>
      <c r="B11">
        <v>3</v>
      </c>
      <c r="C11"/>
      <c r="D11" t="inlineStr" s="14">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t="s" s="14"/>
      <c r="F11"/>
    </row>
    <row r="12">
      <c r="A12" t="s">
        <v>107</v>
      </c>
      <c r="B12">
        <v>4</v>
      </c>
      <c r="C12"/>
      <c r="D12" t="inlineStr" s="14">
        <is>
          <t>Donner du repos à la pâte — Débarrasser la pâte dans un bac GN 1/1 H 250 légèrement fariné. Filmer la pâte pour l'empêcher de croûter. Stocker au froid pendant 1 heure environ. Cette pâte ne nécessite pas de pousse (ou pointage).</t>
        </is>
      </c>
      <c r="E12" t="s" s="14"/>
      <c r="F12"/>
    </row>
    <row r="13">
      <c r="A13" t="s">
        <v>107</v>
      </c>
      <c r="B13">
        <v>5</v>
      </c>
      <c r="C13"/>
      <c r="D13" t="s" s="14">
        <v>108</v>
      </c>
      <c r="E13" t="s" s="14"/>
      <c r="F13"/>
    </row>
    <row r="14">
      <c r="A14" t="s">
        <v>107</v>
      </c>
      <c r="B14">
        <v>6</v>
      </c>
      <c r="C14"/>
      <c r="D14" t="s" s="14">
        <v>109</v>
      </c>
      <c r="E14" t="s" s="14"/>
      <c r="F14"/>
    </row>
    <row r="15">
      <c r="A15" t="s">
        <v>107</v>
      </c>
      <c r="B15">
        <v>7</v>
      </c>
      <c r="C15"/>
      <c r="D15" t="inlineStr" s="14">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t="s" s="14"/>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110</v>
      </c>
      <c r="B1"/>
      <c r="C1"/>
      <c r="D1"/>
    </row>
    <row r="2">
      <c r="A2" t="str" s="15">
        <f>"GRO_CDC_251 · GRO.DESSERTS · référence : "&amp;Besoins!B3&amp;" "&amp;Besoins!C3&amp;" · multiplicateur réglable sur la feuille ""Besoins"""</f>
        <v>GRO_CDC_251 · GRO.DESSERTS · référence : 100 pc · multiplicateur réglable sur la feuille </v>
      </c>
      <c r="B2"/>
      <c r="C2"/>
      <c r="D2"/>
    </row>
    <row r="3">
      <c r="A3"/>
      <c r="B3"/>
      <c r="C3"/>
      <c r="D3"/>
    </row>
    <row r="4">
      <c r="A4" t="s" s="16">
        <v>111</v>
      </c>
      <c r="B4"/>
      <c r="C4"/>
      <c r="D4"/>
    </row>
    <row r="5">
      <c r="A5" t="s" s="17">
        <v>112</v>
      </c>
      <c r="B5" t="str" s="14">
        <f>Procedure!D2</f>
        <v>Mise en place du poste de travail — Vérifier les D.L.C., peser les denrées, sélectionner le matériel nécessaire. Laver et désinfecter le matériel et le poste de travail en suivant les protocoles.</v>
      </c>
      <c r="C5"/>
      <c r="D5"/>
    </row>
    <row r="6">
      <c r="A6" t="s" s="17">
        <v>113</v>
      </c>
      <c r="B6" t="str" s="14">
        <f>Procedure!D3</f>
        <v>Préparations préliminaires — Laver, éplucher, évider les pommes ; les tailler en quartiers (4 par moitié), ou en demi-pommes entaillées, ou en gros cubes au coupe-légumes. Les mettre en bac GN 1/1 H 250 et les asperger de rhum ; réserver au froid. Faire fondre le beurre ; badigeonner 3 bacs GN 1/1 H 45 perforés ; réserver au froid.</v>
      </c>
      <c r="C6"/>
      <c r="D6"/>
    </row>
    <row r="7">
      <c r="A7"/>
      <c r="B7" t="str">
        <f>Besoins!B15</f>
        <v>POMME Golden France cat.I 170/220g plateau 2rg</v>
      </c>
      <c r="C7" s="11">
        <f>Besoins!E15</f>
        <v>12</v>
      </c>
      <c r="D7" t="str">
        <f>Besoins!F15</f>
        <v>kg</v>
      </c>
    </row>
    <row r="8">
      <c r="A8"/>
      <c r="B8" t="str">
        <f>Besoins!B9</f>
        <v>Rhum ambré de cuisine (baba)</v>
      </c>
      <c r="C8" s="11">
        <f>Besoins!E9</f>
        <v>0.15</v>
      </c>
      <c r="D8" t="str">
        <f>Besoins!F9</f>
        <v>lt</v>
      </c>
    </row>
    <row r="9">
      <c r="A9"/>
      <c r="B9" t="s">
        <v>114</v>
      </c>
      <c r="C9" s="11">
        <f>'Besoins'!$B$2*0.2</f>
        <v>0.2</v>
      </c>
      <c r="D9" t="s">
        <v>43</v>
      </c>
    </row>
    <row r="10">
      <c r="A10" t="s" s="17">
        <v>115</v>
      </c>
      <c r="B10" t="str" s="14">
        <f>Procedure!D4</f>
        <v>Foncer les moules — Faire 3 pâtons de 1,4 kg ; sur le marbre fariné, abaisser en rectangles de 60 × 40 cm, enrouler sur le rouleau et développer sur les bacs ; foncer en commençant par le fond, relever et chiqueter les bords. Réserver au froid.</v>
      </c>
      <c r="C10"/>
      <c r="D10"/>
    </row>
    <row r="11">
      <c r="A11"/>
      <c r="B11" t="s">
        <v>116</v>
      </c>
      <c r="C11" s="11">
        <f>'Besoins'!$B$2*64.4</f>
        <v>64.4</v>
      </c>
      <c r="D11" t="s">
        <v>24</v>
      </c>
    </row>
    <row r="12">
      <c r="A12" t="s" s="17">
        <v>117</v>
      </c>
      <c r="B12" t="str" s="14">
        <f>Procedure!D5</f>
        <v>Confectionner l'appareil — Au batteur, au fouet, mélanger la farine, le sucre et les œufs ; incorporer le lait progressivement, sans grumeaux, puis la crème double, la cannelle et la vanille.</v>
      </c>
      <c r="C12"/>
      <c r="D12"/>
    </row>
    <row r="13">
      <c r="A13"/>
      <c r="B13" t="str">
        <f>Besoins!B12</f>
        <v>LAIT UHT demi écrémé France outre 10 litres</v>
      </c>
      <c r="C13" s="11">
        <f>Besoins!E12</f>
        <v>2.5</v>
      </c>
      <c r="D13" t="str">
        <f>Besoins!F12</f>
        <v>lt</v>
      </c>
    </row>
    <row r="14">
      <c r="A14"/>
      <c r="B14" t="str">
        <f>Besoins!B14</f>
        <v>Crème double 45% MG</v>
      </c>
      <c r="C14" s="11">
        <f>Besoins!E14</f>
        <v>2.5</v>
      </c>
      <c r="D14" t="str">
        <f>Besoins!F14</f>
        <v>kg</v>
      </c>
    </row>
    <row r="15">
      <c r="A15"/>
      <c r="B15" t="s">
        <v>118</v>
      </c>
      <c r="C15" s="11">
        <f>'Besoins'!$B$2*1.25</f>
        <v>1.25</v>
      </c>
      <c r="D15" t="s">
        <v>43</v>
      </c>
    </row>
    <row r="16">
      <c r="A16"/>
      <c r="B16" t="s">
        <v>119</v>
      </c>
      <c r="C16" s="11">
        <f>'Besoins'!$B$2*40</f>
        <v>40</v>
      </c>
      <c r="D16" t="s">
        <v>24</v>
      </c>
    </row>
    <row r="17">
      <c r="A17"/>
      <c r="B17" t="str">
        <f>Besoins!B8</f>
        <v>Extrait de vanille alcoolisé</v>
      </c>
      <c r="C17" s="11">
        <f>Besoins!E8</f>
        <v>0.05</v>
      </c>
      <c r="D17" t="str">
        <f>Besoins!F8</f>
        <v>lt</v>
      </c>
    </row>
    <row r="18">
      <c r="A18"/>
      <c r="B18" t="str">
        <f>Besoins!B10</f>
        <v>Cannelle en poudre</v>
      </c>
      <c r="C18" s="11">
        <f>Besoins!E10</f>
        <v>0.02</v>
      </c>
      <c r="D18" t="str">
        <f>Besoins!F10</f>
        <v>kg</v>
      </c>
    </row>
    <row r="19">
      <c r="A19"/>
      <c r="B19" t="s">
        <v>120</v>
      </c>
      <c r="C19" s="11">
        <f>'Besoins'!$B$2*0.25</f>
        <v>0.25</v>
      </c>
      <c r="D19" t="s">
        <v>43</v>
      </c>
    </row>
    <row r="20">
      <c r="A20" t="s" s="17">
        <v>121</v>
      </c>
      <c r="B20" t="str" s="14">
        <f>Procedure!D6</f>
        <v>Garnir — Disposer les pommes en écailles dans la longueur (ou 4 × 8 demi-pommes, ou cubes répartis) ; passer l'appareil au chinois et le verser sur les pommes.</v>
      </c>
      <c r="C20"/>
      <c r="D20"/>
    </row>
    <row r="21">
      <c r="A21" t="s" s="17">
        <v>122</v>
      </c>
      <c r="B21" t="str" s="14">
        <f>Procedure!D7</f>
        <v>Cuire — Préchauffer en chaleur sèche à + 180 °C ; étager et cuire 10 minutes à + 180 °C, puis 25 minutes environ à + 160 °C ; vérifier par sondage. Laisser refroidir.</v>
      </c>
      <c r="C21"/>
      <c r="D21"/>
    </row>
    <row r="22">
      <c r="A22" t="s" s="17">
        <v>123</v>
      </c>
      <c r="B22" t="str" s="14">
        <f>Procedure!D8</f>
        <v>Dresser — Découper 35 parts par bac (5 × 7) ; saupoudrer de sucre glace au moment du service.</v>
      </c>
      <c r="C22"/>
      <c r="D22"/>
    </row>
    <row r="23">
      <c r="A23"/>
      <c r="B23" t="str">
        <f>Besoins!B19</f>
        <v>Sucre glace tamisé</v>
      </c>
      <c r="C23" s="11">
        <f>Besoins!E19</f>
        <v>0.25</v>
      </c>
      <c r="D23" t="str">
        <f>Besoins!F19</f>
        <v>kg</v>
      </c>
    </row>
    <row r="24">
      <c r="A24"/>
      <c r="B24"/>
      <c r="C24"/>
      <c r="D24"/>
    </row>
    <row r="25">
      <c r="A25" t="s" s="16">
        <v>124</v>
      </c>
      <c r="B25"/>
      <c r="C25"/>
      <c r="D25"/>
    </row>
    <row r="26">
      <c r="A26" t="s" s="17">
        <v>112</v>
      </c>
      <c r="B26" t="str" s="14">
        <f>Procedure!D9</f>
        <v>Mise en place du poste de travail — Vérifier les D.L.C., peser les denrées, sélectionner le matériel nécessaire. Laver et désinfecter le matériel et le poste de travail en suivant les protocoles.</v>
      </c>
      <c r="C26"/>
      <c r="D26"/>
    </row>
    <row r="27">
      <c r="A27" t="s" s="17">
        <v>113</v>
      </c>
      <c r="B27" t="str" s="14">
        <f>Procedure!D10</f>
        <v>Préparations préliminaires — Découper le beurre en petites parcelles. Dans une calotte, émietter la levure. Ajouter un peu de farine du poids total. En frottant entre les mains la levure et la farine, émietter finement et mélanger intimement les 2 éléments.</v>
      </c>
      <c r="C27"/>
      <c r="D27"/>
    </row>
    <row r="28">
      <c r="A28"/>
      <c r="B28" t="s">
        <v>114</v>
      </c>
      <c r="C28" s="11">
        <f>'Besoins'!$B$2*1.127</f>
        <v>1.127</v>
      </c>
      <c r="D28" t="s">
        <v>43</v>
      </c>
    </row>
    <row r="29">
      <c r="A29"/>
      <c r="B29" t="str">
        <f>Besoins!B16</f>
        <v>Levure fraîche de boulanger</v>
      </c>
      <c r="C29" s="11">
        <f>Besoins!E16</f>
        <v>0.09016</v>
      </c>
      <c r="D29" t="str">
        <f>Besoins!F16</f>
        <v>kg</v>
      </c>
    </row>
    <row r="30">
      <c r="A30" t="s" s="17">
        <v>115</v>
      </c>
      <c r="B30" t="str" s="14">
        <f>Procedure!D11</f>
        <v>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v>
      </c>
      <c r="C30"/>
      <c r="D30"/>
    </row>
    <row r="31">
      <c r="A31"/>
      <c r="B31" t="s">
        <v>120</v>
      </c>
      <c r="C31" s="11">
        <f>'Besoins'!$B$2*2.254</f>
        <v>2.254</v>
      </c>
      <c r="D31" t="s">
        <v>43</v>
      </c>
    </row>
    <row r="32">
      <c r="A32"/>
      <c r="B32" t="s">
        <v>114</v>
      </c>
      <c r="C32" s="11">
        <f>'Besoins'!$B$2*1.127</f>
        <v>1.127</v>
      </c>
      <c r="D32" t="s">
        <v>43</v>
      </c>
    </row>
    <row r="33">
      <c r="A33"/>
      <c r="B33" t="s">
        <v>125</v>
      </c>
      <c r="C33" s="11">
        <f>'Besoins'!$B$2*0.483</f>
        <v>0.483</v>
      </c>
      <c r="D33" t="s">
        <v>37</v>
      </c>
    </row>
    <row r="34">
      <c r="A34"/>
      <c r="B34" t="str">
        <f>Besoins!B16</f>
        <v>Levure fraîche de boulanger</v>
      </c>
      <c r="C34" s="11">
        <f>Besoins!E16</f>
        <v>0.09016</v>
      </c>
      <c r="D34" t="str">
        <f>Besoins!F16</f>
        <v>kg</v>
      </c>
    </row>
    <row r="35">
      <c r="A35"/>
      <c r="B35" t="s">
        <v>118</v>
      </c>
      <c r="C35" s="11">
        <f>'Besoins'!$B$2*0.2254</f>
        <v>0.2254</v>
      </c>
      <c r="D35" t="s">
        <v>43</v>
      </c>
    </row>
    <row r="36">
      <c r="A36"/>
      <c r="B36" t="str">
        <f>Besoins!B17</f>
        <v>Sel fin de cuisine</v>
      </c>
      <c r="C36" s="11">
        <f>Besoins!E17</f>
        <v>0.01932</v>
      </c>
      <c r="D36" t="str">
        <f>Besoins!F17</f>
        <v>kg</v>
      </c>
    </row>
    <row r="37">
      <c r="A37" t="s" s="17">
        <v>117</v>
      </c>
      <c r="B37" t="str" s="14">
        <f>Procedure!D12</f>
        <v>Donner du repos à la pâte — Débarrasser la pâte dans un bac GN 1/1 H 250 légèrement fariné. Filmer la pâte pour l'empêcher de croûter. Stocker au froid pendant 1 heure environ. Cette pâte ne nécessite pas de pousse (ou pointage).</v>
      </c>
      <c r="C37"/>
      <c r="D37"/>
    </row>
    <row r="38">
      <c r="A38" t="s" s="17">
        <v>121</v>
      </c>
      <c r="B38" t="str" s="14">
        <f>Procedure!D13</f>
        <v>Abaisser et façonner la pâte — Abaisser et façonner la pâte suivant l'utilisation.</v>
      </c>
      <c r="C38"/>
      <c r="D38"/>
    </row>
    <row r="39">
      <c r="A39" t="s" s="17">
        <v>122</v>
      </c>
      <c r="B39" t="str" s="14">
        <f>Procedure!D14</f>
        <v>Faire pousser la pâte avant cuisson — Laisser pousser légèrement la pâte avant cuisson, dans un endroit tempéré ou dans une étuve à +30/35°C.</v>
      </c>
      <c r="C39"/>
      <c r="D39"/>
    </row>
    <row r="40">
      <c r="A40" t="s" s="17">
        <v>123</v>
      </c>
      <c r="B40" t="str" s="14">
        <f>Procedure!D15</f>
        <v>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v>
      </c>
      <c r="C40"/>
      <c r="D40"/>
    </row>
    <row r="41">
      <c r="A41"/>
      <c r="B41"/>
      <c r="C41"/>
      <c r="D41"/>
    </row>
    <row r="42">
      <c r="A42" t="s" s="18">
        <v>21</v>
      </c>
      <c r="B42"/>
      <c r="C42"/>
      <c r="D42"/>
    </row>
  </sheetData>
  <sheetProtection sheet="1" formatRows="0" formatColumns="0"/>
  <mergeCells count="19">
    <mergeCell ref="A1:D1"/>
    <mergeCell ref="A2:D2"/>
    <mergeCell ref="A4:D4"/>
    <mergeCell ref="B5:D5"/>
    <mergeCell ref="B6:D6"/>
    <mergeCell ref="B10:D10"/>
    <mergeCell ref="B12:D12"/>
    <mergeCell ref="B20:D20"/>
    <mergeCell ref="B21:D21"/>
    <mergeCell ref="B22:D22"/>
    <mergeCell ref="A25:D25"/>
    <mergeCell ref="B26:D26"/>
    <mergeCell ref="B27:D27"/>
    <mergeCell ref="B30:D30"/>
    <mergeCell ref="B37:D37"/>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2026-09-28T11:00:46Z</dcterms:created>
  <dc:title>TARTE ALSACIENNE</dc:title>
  <dc:subject/>
  <dc:creator>CUIS.web</dc:creator>
  <cp:lastModifiedBy/>
  <cp:keywords/>
  <dc:description>Export automatique — moteur récursif d'origine : Bernard Vandendaele</dc:description>
  <cp:category/>
  <dc:language>en-US</dc:language>
  <dcterms:modified xsi:type="dcterms:W3CDTF">2026-09-28T11:00:46Z</dcterms:modified>
  <cp:revision>1</cp:revision>
</cp:coreProperties>
</file>