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<sst xmlns="http://schemas.openxmlformats.org/spreadsheetml/2006/main" count="114" uniqueCount="114">
  <si>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</si>
  <si>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</si>
  <si>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</si>
  <si>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</si>
  <si>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</si>
  <si>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</si>
  <si>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</si>
  <si>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</si>
  <si>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</si>
  <si>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</si>
  <si>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</si>
  <si>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</si>
  <si>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</si>
  <si>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</si>
  <si>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</si>
  <si>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</si>
  <si>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</si>
  <si>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</si>
  <si>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</si>
  <si>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</si>
  <si>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</si>
  <si>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</si>
  <si>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</si>
  <si>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</si>
  <si>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</si>
  <si>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</si>
  <si>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</si>
  <si>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</si>
  <si>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</si>
  <si>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</si>
  <si>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</si>
  <si>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</si>
  <si>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</si>
  <si>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</si>
  <si>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</si>
  <si>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</si>
  <si>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</si>
  <si>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</si>
  <si>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</si>
  <si>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</si>
  <si>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</si>
  <si>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</si>
  <si>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</si>
  <si>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</si>
  <si>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</si>
  <si>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</si>
  <si>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</si>
  <si>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</si>
  <si>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</si>
  <si>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</si>
  <si>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</si>
  <si>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</si>
  <si>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</si>
  <si>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</si>
  <si>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</si>
  <si>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</si>
  <si>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</si>
  <si>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</si>
  <si>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</si>
  <si>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</si>
  <si>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</si>
  <si>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</si>
  <si>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</si>
  <si>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Recette</t>
  </si>
  <si>
    <t>#</t>
  </si>
  <si>
    <t>Verbe</t>
  </si>
  <si>
    <t>Étape</t>
  </si>
  <si>
    <t>Précision technique</t>
  </si>
  <si>
    <t>Durée</t>
  </si>
  <si>
    <t>FARFALLI À LA CARBONARA HALAL</t>
  </si>
  <si>
    <t>Confectionner la sauce crème — Dans un rondeau, confectionner les 4 litres de sauce crème (Fiche 200). Tamponner la surface ou filmer et maintenir au chaud.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</si>
  <si>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</si>
  <si>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</si>
  <si>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</si>
  <si>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</si>
  <si>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</si>
  <si>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</si>
  <si>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</si>
  <si>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</si>
  <si>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</si>
  <si>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</si>
  <si>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 (conv.)</t>
  </si>
  <si>
    <t>conversion</t>
  </si>
  <si>
    <t xml:space="preserve">    ↳ SAUCE CRÈME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</si>
  <si>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</si>
  <si>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</si>
  <si>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</si>
  <si>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</si>
  <si>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</si>
  <si>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</si>
  <si>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</si>
  <si>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</si>
  <si>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</si>
  <si>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</si>
  <si>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 (conv.)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</si>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</sst>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90.909091</v>
      </c>
      <c r="E7" s="6">
        <f>D7*$B$2</f>
        <v>90.909091</v>
      </c>
      <c r="F7" t="s">
        <v>3</v>
      </c>
      <c r="G7" s="9">
        <f>E7*0.2699999997</f>
        <v>24.545455</v>
      </c>
    </row>
    <row r="8">
      <c r="A8" t="s">
        <v>15</v>
      </c>
      <c r="B8" t="s">
        <v>16</v>
      </c>
      <c r="C8" t="s">
        <v>17</v>
      </c>
      <c r="D8" s="4">
        <v>90</v>
      </c>
      <c r="E8" s="6">
        <f>D8*$B$2</f>
        <v>90</v>
      </c>
      <c r="F8" t="s">
        <v>18</v>
      </c>
      <c r="G8" s="9">
        <f>E8*0.0043</f>
        <v>0.387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E9*5.29</f>
        <v>15.87</v>
      </c>
    </row>
    <row r="10">
      <c r="A10" t="s">
        <v>23</v>
      </c>
      <c r="B10" t="s">
        <v>24</v>
      </c>
      <c r="C10" t="s">
        <v>25</v>
      </c>
      <c r="D10" s="4">
        <v>0.0012</v>
      </c>
      <c r="E10" s="6">
        <f>D10*$B$2</f>
        <v>0.0012</v>
      </c>
      <c r="F10" t="s">
        <v>22</v>
      </c>
      <c r="G10" s="9">
        <f>E10*20</f>
        <v>0.024</v>
      </c>
    </row>
    <row r="11">
      <c r="A11" t="s">
        <v>26</v>
      </c>
      <c r="B11" t="s">
        <v>27</v>
      </c>
      <c r="C11" t="s">
        <v>25</v>
      </c>
      <c r="D11" s="4">
        <v>0.0024</v>
      </c>
      <c r="E11" s="6">
        <f>D11*$B$2</f>
        <v>0.0024</v>
      </c>
      <c r="F11" t="s">
        <v>22</v>
      </c>
      <c r="G11" s="9">
        <f>E11*14.8</f>
        <v>0.03552</v>
      </c>
    </row>
    <row r="12">
      <c r="A12" t="s">
        <v>28</v>
      </c>
      <c r="B12" t="s">
        <v>29</v>
      </c>
      <c r="C12" t="s">
        <v>25</v>
      </c>
      <c r="D12" s="4">
        <v>0.007</v>
      </c>
      <c r="E12" s="6">
        <f>D12*$B$2</f>
        <v>0.007</v>
      </c>
      <c r="F12" t="s">
        <v>22</v>
      </c>
      <c r="G12" s="9">
        <f>E12*12.5</f>
        <v>0.0875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22</v>
      </c>
      <c r="G13" s="9">
        <f>E13*8</f>
        <v>0.08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36</v>
      </c>
      <c r="G14" s="9">
        <f>E14*65.22</f>
        <v>13.044</v>
      </c>
    </row>
    <row r="15">
      <c r="A15" t="s">
        <v>37</v>
      </c>
      <c r="B15" t="s">
        <v>38</v>
      </c>
      <c r="C15" t="s">
        <v>39</v>
      </c>
      <c r="D15" s="4">
        <v>0.26</v>
      </c>
      <c r="E15" s="6">
        <f>D15*$B$2</f>
        <v>0.26</v>
      </c>
      <c r="F15" t="s">
        <v>22</v>
      </c>
      <c r="G15" s="9">
        <f>E15*0.56</f>
        <v>0.1456</v>
      </c>
    </row>
    <row r="16">
      <c r="A16" t="s">
        <v>40</v>
      </c>
      <c r="B16" t="s">
        <v>41</v>
      </c>
      <c r="C16" t="s">
        <v>42</v>
      </c>
      <c r="D16" s="4">
        <v>3</v>
      </c>
      <c r="E16" s="6">
        <f>D16*$B$2</f>
        <v>3</v>
      </c>
      <c r="F16" t="s">
        <v>18</v>
      </c>
      <c r="G16" s="9">
        <f>E16*1.67</f>
        <v>5.01</v>
      </c>
    </row>
    <row r="17">
      <c r="A17" t="s">
        <v>43</v>
      </c>
      <c r="B17" t="s">
        <v>44</v>
      </c>
      <c r="C17" t="s">
        <v>45</v>
      </c>
      <c r="D17" s="4">
        <v>0.46</v>
      </c>
      <c r="E17" s="6">
        <f>D17*$B$2</f>
        <v>0.46</v>
      </c>
      <c r="F17" t="s">
        <v>22</v>
      </c>
      <c r="G17" s="9">
        <f>E17*5.2</f>
        <v>2.392</v>
      </c>
    </row>
    <row r="18">
      <c r="A18" t="s">
        <v>46</v>
      </c>
      <c r="B18" t="s">
        <v>47</v>
      </c>
      <c r="C18" t="s">
        <v>48</v>
      </c>
      <c r="D18" s="4">
        <v>1</v>
      </c>
      <c r="E18" s="6">
        <f>D18*$B$2</f>
        <v>1</v>
      </c>
      <c r="F18" t="s">
        <v>18</v>
      </c>
      <c r="G18" s="9">
        <f>E18*2.2</f>
        <v>2.2</v>
      </c>
    </row>
    <row r="19">
      <c r="A19" t="s">
        <v>49</v>
      </c>
      <c r="B19" t="s">
        <v>50</v>
      </c>
      <c r="C19" t="s">
        <v>48</v>
      </c>
      <c r="D19" s="4">
        <v>4</v>
      </c>
      <c r="E19" s="6">
        <f>D19*$B$2</f>
        <v>4</v>
      </c>
      <c r="F19" t="s">
        <v>18</v>
      </c>
      <c r="G19" s="9">
        <f>E19*2.6</f>
        <v>10.4</v>
      </c>
    </row>
    <row r="20">
      <c r="A20" t="s">
        <v>51</v>
      </c>
      <c r="B20" t="s">
        <v>52</v>
      </c>
      <c r="C20" t="s">
        <v>53</v>
      </c>
      <c r="D20" s="4">
        <v>1.5</v>
      </c>
      <c r="E20" s="6">
        <f>D20*$B$2</f>
        <v>1.5</v>
      </c>
      <c r="F20" t="s">
        <v>22</v>
      </c>
      <c r="G20" s="9">
        <f>E20*0.4</f>
        <v>0.6</v>
      </c>
    </row>
    <row r="21">
      <c r="A21" t="s">
        <v>54</v>
      </c>
      <c r="B21" t="s">
        <v>55</v>
      </c>
      <c r="C21" t="s">
        <v>56</v>
      </c>
      <c r="D21" s="4">
        <v>9</v>
      </c>
      <c r="E21" s="6">
        <f>D21*$B$2</f>
        <v>9</v>
      </c>
      <c r="F21" t="s">
        <v>22</v>
      </c>
      <c r="G21" s="9">
        <f>E21*1.3</f>
        <v>11.7</v>
      </c>
    </row>
    <row r="22">
      <c r="A22" t="s">
        <v>57</v>
      </c>
      <c r="B22" t="s">
        <v>58</v>
      </c>
      <c r="C22" t="s">
        <v>59</v>
      </c>
      <c r="D22" s="4">
        <v>0.9</v>
      </c>
      <c r="E22" s="6">
        <f>D22*$B$2</f>
        <v>0.9</v>
      </c>
      <c r="F22" t="s">
        <v>22</v>
      </c>
      <c r="G22" s="9">
        <f>E22*0.42</f>
        <v>0.378</v>
      </c>
    </row>
    <row r="23">
      <c r="A23" t="s">
        <v>60</v>
      </c>
      <c r="B23" t="s">
        <v>61</v>
      </c>
      <c r="C23" t="s">
        <v>59</v>
      </c>
      <c r="D23" s="4">
        <v>0.076</v>
      </c>
      <c r="E23" s="6">
        <f>D23*$B$2</f>
        <v>0.076</v>
      </c>
      <c r="F23" t="s">
        <v>22</v>
      </c>
      <c r="G23" s="9">
        <f>E23*0.35</f>
        <v>0.0266</v>
      </c>
    </row>
    <row r="24">
      <c r="A24"/>
      <c r="B24"/>
      <c r="C24"/>
      <c r="D24"/>
      <c r="E24"/>
      <c r="F24" t="s" s="10">
        <v>62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>
        <v>1</v>
      </c>
      <c r="C2"/>
      <c r="D2" t="inlineStr" s="12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2"/>
      <c r="F2"/>
    </row>
    <row r="3">
      <c r="A3" t="s">
        <v>69</v>
      </c>
      <c r="B3">
        <v>2</v>
      </c>
      <c r="C3"/>
      <c r="D3" t="inlineStr" s="12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2"/>
      <c r="F3"/>
    </row>
    <row r="4">
      <c r="A4" t="s">
        <v>69</v>
      </c>
      <c r="B4">
        <v>3</v>
      </c>
      <c r="C4"/>
      <c r="D4" t="s" s="12">
        <v>70</v>
      </c>
      <c r="E4" t="s" s="12"/>
      <c r="F4"/>
    </row>
    <row r="5">
      <c r="A5" t="s">
        <v>69</v>
      </c>
      <c r="B5">
        <v>4</v>
      </c>
      <c r="C5"/>
      <c r="D5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2"/>
      <c r="F5"/>
    </row>
    <row r="6">
      <c r="A6" t="s">
        <v>69</v>
      </c>
      <c r="B6">
        <v>5</v>
      </c>
      <c r="C6"/>
      <c r="D6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2"/>
      <c r="F6"/>
    </row>
    <row r="7">
      <c r="A7" t="s">
        <v>69</v>
      </c>
      <c r="B7">
        <v>6</v>
      </c>
      <c r="C7"/>
      <c r="D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2"/>
      <c r="F7"/>
    </row>
    <row r="8">
      <c r="A8" t="s">
        <v>71</v>
      </c>
      <c r="B8">
        <v>1</v>
      </c>
      <c r="C8"/>
      <c r="D8" t="inlineStr" s="12">
        <is>
          <t>Confectionner la béchamel selon la recette de base (GRO_CDC_200A), en réduisant le lait de 2,5 L. Ajouter la crème fraîche en liaison terminale, hors du feu. Émulsionner au mixeur.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69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'Besoins'!$B$2*9</f>
        <v>9</v>
      </c>
      <c r="E3" t="s">
        <v>22</v>
      </c>
    </row>
    <row r="4">
      <c r="A4">
        <v>1</v>
      </c>
      <c r="B4" t="s">
        <v>79</v>
      </c>
      <c r="C4" t="s">
        <v>78</v>
      </c>
      <c r="D4" s="6">
        <f>'Besoins'!$B$2*90</f>
        <v>90</v>
      </c>
      <c r="E4" t="s">
        <v>18</v>
      </c>
    </row>
    <row r="5">
      <c r="A5">
        <v>1</v>
      </c>
      <c r="B5" t="s">
        <v>80</v>
      </c>
      <c r="C5" t="s">
        <v>78</v>
      </c>
      <c r="D5" s="6">
        <f>'Besoins'!$B$2*0.9</f>
        <v>0.9</v>
      </c>
      <c r="E5" t="s">
        <v>22</v>
      </c>
    </row>
    <row r="6">
      <c r="A6">
        <v>1</v>
      </c>
      <c r="B6" t="s">
        <v>81</v>
      </c>
      <c r="C6" t="s">
        <v>82</v>
      </c>
      <c r="D6" s="6">
        <f>'Besoins'!$B$2*1</f>
        <v>1</v>
      </c>
      <c r="E6" t="s">
        <v>18</v>
      </c>
    </row>
    <row r="7">
      <c r="A7">
        <v>1</v>
      </c>
      <c r="B7" t="s">
        <v>83</v>
      </c>
      <c r="C7" t="s">
        <v>76</v>
      </c>
      <c r="D7" s="6">
        <f>'Besoins'!$B$2*4</f>
        <v>4</v>
      </c>
      <c r="E7" t="s">
        <v>18</v>
      </c>
    </row>
    <row r="8">
      <c r="A8">
        <v>2</v>
      </c>
      <c r="B8" t="s">
        <v>84</v>
      </c>
      <c r="C8" t="s">
        <v>78</v>
      </c>
      <c r="D8" s="6">
        <f>'Besoins'!$B$2*3</f>
        <v>3</v>
      </c>
      <c r="E8" t="s">
        <v>18</v>
      </c>
    </row>
    <row r="9">
      <c r="A9">
        <v>2</v>
      </c>
      <c r="B9" t="s">
        <v>85</v>
      </c>
      <c r="C9" t="s">
        <v>78</v>
      </c>
      <c r="D9" s="6">
        <f>'Besoins'!$B$2*0.0012</f>
        <v>0.0012</v>
      </c>
      <c r="E9" t="s">
        <v>22</v>
      </c>
    </row>
    <row r="10">
      <c r="A10">
        <v>2</v>
      </c>
      <c r="B10" t="s">
        <v>86</v>
      </c>
      <c r="C10" t="s">
        <v>78</v>
      </c>
      <c r="D10" s="6">
        <f>'Besoins'!$B$2*0.26</f>
        <v>0.26</v>
      </c>
      <c r="E10" t="s">
        <v>22</v>
      </c>
    </row>
    <row r="11">
      <c r="A11">
        <v>2</v>
      </c>
      <c r="B11" t="s">
        <v>87</v>
      </c>
      <c r="C11" t="s">
        <v>78</v>
      </c>
      <c r="D11" s="6">
        <f>'Besoins'!$B$2*0.26</f>
        <v>0.26</v>
      </c>
      <c r="E11" t="s">
        <v>22</v>
      </c>
    </row>
    <row r="12">
      <c r="A12">
        <v>2</v>
      </c>
      <c r="B12" t="s">
        <v>88</v>
      </c>
      <c r="C12" t="s">
        <v>78</v>
      </c>
      <c r="D12" s="6">
        <f>'Besoins'!$B$2*0.04</f>
        <v>0.04</v>
      </c>
      <c r="E12" t="s">
        <v>22</v>
      </c>
    </row>
    <row r="13">
      <c r="A13">
        <v>2</v>
      </c>
      <c r="B13" t="s">
        <v>89</v>
      </c>
      <c r="C13" t="s">
        <v>78</v>
      </c>
      <c r="D13" s="6">
        <f>'Besoins'!$B$2*0.0024</f>
        <v>0.0024</v>
      </c>
      <c r="E13" t="s">
        <v>22</v>
      </c>
    </row>
    <row r="14">
      <c r="A14">
        <v>2</v>
      </c>
      <c r="B14" t="s">
        <v>90</v>
      </c>
      <c r="C14" t="s">
        <v>78</v>
      </c>
      <c r="D14" s="6">
        <f>'Besoins'!$B$2*1</f>
        <v>1</v>
      </c>
      <c r="E14" t="s">
        <v>18</v>
      </c>
    </row>
    <row r="15">
      <c r="A15">
        <v>1</v>
      </c>
      <c r="B15" t="s">
        <v>91</v>
      </c>
      <c r="C15" t="s">
        <v>78</v>
      </c>
      <c r="D15" s="6">
        <f>'Besoins'!$B$2*4</f>
        <v>4</v>
      </c>
      <c r="E15" t="s">
        <v>18</v>
      </c>
    </row>
    <row r="16">
      <c r="A16">
        <v>1</v>
      </c>
      <c r="B16" t="s">
        <v>92</v>
      </c>
      <c r="C16" t="s">
        <v>78</v>
      </c>
      <c r="D16" s="6">
        <f>'Besoins'!$B$2*3</f>
        <v>3</v>
      </c>
      <c r="E16" t="s">
        <v>22</v>
      </c>
    </row>
    <row r="17">
      <c r="A17">
        <v>1</v>
      </c>
      <c r="B17" t="s">
        <v>93</v>
      </c>
      <c r="C17" t="s">
        <v>78</v>
      </c>
      <c r="D17" s="6">
        <f>'Besoins'!$B$2*1.5</f>
        <v>1.5</v>
      </c>
      <c r="E17" t="s">
        <v>22</v>
      </c>
    </row>
    <row r="18">
      <c r="A18">
        <v>1</v>
      </c>
      <c r="B18" t="s">
        <v>94</v>
      </c>
      <c r="C18" t="s">
        <v>82</v>
      </c>
      <c r="D18" s="6">
        <f>'Besoins'!$B$2*5</f>
        <v>5</v>
      </c>
      <c r="E18" t="s">
        <v>18</v>
      </c>
    </row>
    <row r="19">
      <c r="A19">
        <v>1</v>
      </c>
      <c r="B19" t="s">
        <v>95</v>
      </c>
      <c r="C19" t="s">
        <v>78</v>
      </c>
      <c r="D19" s="6">
        <f>'Besoins'!$B$2*0.2</f>
        <v>0.2</v>
      </c>
      <c r="E19" t="s">
        <v>22</v>
      </c>
    </row>
    <row r="20">
      <c r="A20">
        <v>1</v>
      </c>
      <c r="B20" t="s">
        <v>96</v>
      </c>
      <c r="C20" t="s">
        <v>78</v>
      </c>
      <c r="D20" s="6">
        <f>'Besoins'!$B$2*0.01</f>
        <v>0.01</v>
      </c>
      <c r="E20" t="s">
        <v>22</v>
      </c>
    </row>
    <row r="21">
      <c r="A21">
        <v>1</v>
      </c>
      <c r="B21" t="s">
        <v>97</v>
      </c>
      <c r="C21" t="s">
        <v>78</v>
      </c>
      <c r="D21" s="6">
        <f>'Besoins'!$B$2*0.036</f>
        <v>0.036</v>
      </c>
      <c r="E21" t="s">
        <v>22</v>
      </c>
    </row>
    <row r="22">
      <c r="A22">
        <v>1</v>
      </c>
      <c r="B22" t="s">
        <v>98</v>
      </c>
      <c r="C22" t="s">
        <v>78</v>
      </c>
      <c r="D22" s="6">
        <f>'Besoins'!$B$2*0.007</f>
        <v>0.007</v>
      </c>
      <c r="E2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3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5">
        <v>102</v>
      </c>
      <c r="B6" t="str" s="12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6">
        <f>Besoins!E21</f>
        <v>9</v>
      </c>
      <c r="D7" t="str">
        <f>Besoins!F21</f>
        <v>kg</v>
      </c>
    </row>
    <row r="8">
      <c r="A8"/>
      <c r="B8" t="str">
        <f>Besoins!B9</f>
        <v>Lardons de dinde fumés halal</v>
      </c>
      <c r="C8" s="6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6">
        <f>Besoins!E20</f>
        <v>1.5</v>
      </c>
      <c r="D9" t="str">
        <f>Besoins!F20</f>
        <v>kg</v>
      </c>
    </row>
    <row r="10">
      <c r="A10" t="s" s="15">
        <v>103</v>
      </c>
      <c r="B10" t="str" s="12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104</v>
      </c>
      <c r="C11" s="6">
        <f>'Besoins'!$B$2*4</f>
        <v>4</v>
      </c>
      <c r="D11" t="s">
        <v>18</v>
      </c>
    </row>
    <row r="12">
      <c r="A12" t="s" s="15">
        <v>105</v>
      </c>
      <c r="B12" t="str" s="12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Besoins!B19</f>
        <v>Crème liquide 30% MG UHT</v>
      </c>
      <c r="C13" s="6">
        <f>Besoins!E19</f>
        <v>4</v>
      </c>
      <c r="D13" t="str">
        <f>Besoins!F19</f>
        <v>lt</v>
      </c>
    </row>
    <row r="14">
      <c r="A14"/>
      <c r="B14" t="s">
        <v>106</v>
      </c>
      <c r="C14" s="6">
        <f>'Besoins'!$B$2*0.2</f>
        <v>0.2</v>
      </c>
      <c r="D14" t="s">
        <v>22</v>
      </c>
    </row>
    <row r="15">
      <c r="A15"/>
      <c r="B15" t="str">
        <f>Besoins!B13</f>
        <v>Origan séché</v>
      </c>
      <c r="C15" s="6">
        <f>Besoins!E13</f>
        <v>0.01</v>
      </c>
      <c r="D15" t="str">
        <f>Besoins!F13</f>
        <v>kg</v>
      </c>
    </row>
    <row r="16">
      <c r="A16"/>
      <c r="B16" t="s">
        <v>107</v>
      </c>
      <c r="C16" s="6">
        <f>'Besoins'!$B$2*0.036</f>
        <v>0.036</v>
      </c>
      <c r="D16" t="s">
        <v>22</v>
      </c>
    </row>
    <row r="17">
      <c r="A17"/>
      <c r="B17" t="str">
        <f>Besoins!B12</f>
        <v>Poivre noir moulu</v>
      </c>
      <c r="C17" s="6">
        <f>Besoins!E12</f>
        <v>0.007</v>
      </c>
      <c r="D17" t="str">
        <f>Besoins!F12</f>
        <v>kg</v>
      </c>
    </row>
    <row r="18">
      <c r="A18" t="s" s="15">
        <v>108</v>
      </c>
      <c r="B18" t="str" s="12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6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6">
        <f>Besoins!E22</f>
        <v>0.9</v>
      </c>
      <c r="D20" t="str">
        <f>Besoins!F22</f>
        <v>kg</v>
      </c>
    </row>
    <row r="21">
      <c r="A21"/>
      <c r="B21" t="s">
        <v>109</v>
      </c>
      <c r="C21" s="6">
        <f>'Besoins'!$B$2*1</f>
        <v>1</v>
      </c>
      <c r="D21" t="s">
        <v>18</v>
      </c>
    </row>
    <row r="22">
      <c r="A22" t="s" s="15">
        <v>110</v>
      </c>
      <c r="B22" t="str" s="12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111</v>
      </c>
      <c r="C23" s="6">
        <f>'Besoins'!$B$2*5</f>
        <v>5</v>
      </c>
      <c r="D23" t="s">
        <v>18</v>
      </c>
    </row>
    <row r="24">
      <c r="A24"/>
      <c r="B24"/>
      <c r="C24"/>
      <c r="D24"/>
    </row>
    <row r="25">
      <c r="A25" t="s" s="14">
        <v>112</v>
      </c>
      <c r="B25"/>
      <c r="C25"/>
      <c r="D25"/>
    </row>
    <row r="26">
      <c r="A26" t="s" s="15">
        <v>101</v>
      </c>
      <c r="B26" t="str" s="12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6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6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6">
        <f>Besoins!E15</f>
        <v>0.26</v>
      </c>
      <c r="D29" t="str">
        <f>Besoins!F15</f>
        <v>kg</v>
      </c>
    </row>
    <row r="30">
      <c r="A30"/>
      <c r="B30" t="s">
        <v>106</v>
      </c>
      <c r="C30" s="6">
        <f>'Besoins'!$B$2*0.26</f>
        <v>0.26</v>
      </c>
      <c r="D30" t="s">
        <v>22</v>
      </c>
    </row>
    <row r="31">
      <c r="A31"/>
      <c r="B31" t="s">
        <v>107</v>
      </c>
      <c r="C31" s="6">
        <f>'Besoins'!$B$2*0.04</f>
        <v>0.04</v>
      </c>
      <c r="D31" t="s">
        <v>22</v>
      </c>
    </row>
    <row r="32">
      <c r="A32"/>
      <c r="B32" t="str">
        <f>Besoins!B11</f>
        <v>Poivre blanc moulu</v>
      </c>
      <c r="C32" s="6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6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6">
        <v>113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2026-09-27T16:39:56Z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2026-09-27T16:39:56Z</dcterms:modified>
  <cp:revision>1</cp:revision>
</cp:coreProperties>
</file>