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<sst xmlns="http://schemas.openxmlformats.org/spreadsheetml/2006/main" count="103" uniqueCount="103">
  <si>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</si>
  <si>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</si>
  <si>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</si>
  <si>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</si>
  <si>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</si>
  <si>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</si>
  <si>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</si>
  <si>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</si>
  <si>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</si>
  <si>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</si>
  <si>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</si>
  <si>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</si>
  <si>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</si>
  <si>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</si>
  <si>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</si>
  <si>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</si>
  <si>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</si>
  <si>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</si>
  <si>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</si>
  <si>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</si>
  <si>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</si>
  <si>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</si>
  <si>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</si>
  <si>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</si>
  <si>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</si>
  <si>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</si>
  <si>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</si>
  <si>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</si>
  <si>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</si>
  <si>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</si>
  <si>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</si>
  <si>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</si>
  <si>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</si>
  <si>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</si>
  <si>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</si>
  <si>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</si>
  <si>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</si>
  <si>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</si>
  <si>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</si>
  <si>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</si>
  <si>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</si>
  <si>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</si>
  <si>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</si>
  <si>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</si>
  <si>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</si>
  <si>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</si>
  <si>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</si>
  <si>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</si>
  <si>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</si>
  <si>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</si>
  <si>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</si>
  <si>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</si>
  <si>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</si>
  <si>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</si>
  <si>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</si>
  <si>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</si>
  <si>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Recette</t>
  </si>
  <si>
    <t>#</t>
  </si>
  <si>
    <t>Verbe</t>
  </si>
  <si>
    <t>Étape</t>
  </si>
  <si>
    <t>Précision technique</t>
  </si>
  <si>
    <t>Durée</t>
  </si>
  <si>
    <t>RISOTTO ALLA PESCATORA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</si>
  <si>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</si>
  <si>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</si>
  <si>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</si>
  <si>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</si>
  <si>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</si>
  <si>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</si>
  <si>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</si>
  <si>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</si>
  <si>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</si>
  <si>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</si>
  <si>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</si>
  <si>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</si>
  <si>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</si>
  <si>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</si>
  <si>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</si>
  <si>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</si>
  <si>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</si>
  <si>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</si>
  <si>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</si>
  <si>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</si>
  <si>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</si>
  <si>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</si>
  <si>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</si>
  <si>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</si>
  <si>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</si>
  <si>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 (conv.)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</si>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</sst>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25</v>
      </c>
      <c r="D10" s="4">
        <v>0.06</v>
      </c>
      <c r="E10" s="6">
        <f>D10*$B$2</f>
        <v>0.06</v>
      </c>
      <c r="F10" t="s">
        <v>26</v>
      </c>
      <c r="G10" s="8">
        <f>E10*65.22</f>
        <v>3.9132</v>
      </c>
    </row>
    <row r="11">
      <c r="A11" t="s">
        <v>27</v>
      </c>
      <c r="B11" t="s">
        <v>28</v>
      </c>
      <c r="C11" t="s">
        <v>29</v>
      </c>
      <c r="D11" s="4">
        <v>0.315</v>
      </c>
      <c r="E11" s="6">
        <f>D11*$B$2</f>
        <v>0.315</v>
      </c>
      <c r="F11" t="s">
        <v>22</v>
      </c>
      <c r="G11" s="8">
        <f>E11*23.08</f>
        <v>7.2702</v>
      </c>
    </row>
    <row r="12">
      <c r="A12" t="s">
        <v>30</v>
      </c>
      <c r="B12" t="s">
        <v>31</v>
      </c>
      <c r="C12" t="s">
        <v>32</v>
      </c>
      <c r="D12" s="4">
        <v>1</v>
      </c>
      <c r="E12" s="6">
        <f>D12*$B$2</f>
        <v>1</v>
      </c>
      <c r="F12" t="s">
        <v>22</v>
      </c>
      <c r="G12" s="8">
        <f>E12*5.2</f>
        <v>5.2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36</v>
      </c>
      <c r="G13" s="8">
        <f>E13*0.45</f>
        <v>0.675</v>
      </c>
    </row>
    <row r="14">
      <c r="A14" t="s">
        <v>37</v>
      </c>
      <c r="B14" t="s">
        <v>38</v>
      </c>
      <c r="C14" t="s">
        <v>39</v>
      </c>
      <c r="D14" s="4">
        <v>7</v>
      </c>
      <c r="E14" s="6">
        <f>D14*$B$2</f>
        <v>7</v>
      </c>
      <c r="F14" t="s">
        <v>22</v>
      </c>
      <c r="G14" s="8">
        <f>E14*2.5</f>
        <v>17.5</v>
      </c>
    </row>
    <row r="15">
      <c r="A15" t="s">
        <v>40</v>
      </c>
      <c r="B15" t="s">
        <v>41</v>
      </c>
      <c r="C15" t="s">
        <v>42</v>
      </c>
      <c r="D15" s="4">
        <v>1.5</v>
      </c>
      <c r="E15" s="6">
        <f>D15*$B$2</f>
        <v>1.5</v>
      </c>
      <c r="F15" t="s">
        <v>22</v>
      </c>
      <c r="G15" s="8">
        <f>E15*12</f>
        <v>18</v>
      </c>
    </row>
    <row r="16">
      <c r="A16" t="s">
        <v>43</v>
      </c>
      <c r="B16" t="s">
        <v>44</v>
      </c>
      <c r="C16" t="s">
        <v>45</v>
      </c>
      <c r="D16" s="4">
        <v>0.15</v>
      </c>
      <c r="E16" s="6">
        <f>D16*$B$2</f>
        <v>0.15</v>
      </c>
      <c r="F16" t="s">
        <v>22</v>
      </c>
      <c r="G16" s="8">
        <f>E16*9.26</f>
        <v>1.389</v>
      </c>
    </row>
    <row r="17">
      <c r="A17" t="s">
        <v>46</v>
      </c>
      <c r="B17" t="s">
        <v>47</v>
      </c>
      <c r="C17" t="s">
        <v>45</v>
      </c>
      <c r="D17" s="4">
        <v>1.5</v>
      </c>
      <c r="E17" s="6">
        <f>D17*$B$2</f>
        <v>1.5</v>
      </c>
      <c r="F17" t="s">
        <v>22</v>
      </c>
      <c r="G17" s="8">
        <f>E17*7.5</f>
        <v>11.25</v>
      </c>
    </row>
    <row r="18">
      <c r="A18" t="s">
        <v>48</v>
      </c>
      <c r="B18" t="s">
        <v>49</v>
      </c>
      <c r="C18" t="s">
        <v>50</v>
      </c>
      <c r="D18" s="4">
        <v>1.5</v>
      </c>
      <c r="E18" s="6">
        <f>D18*$B$2</f>
        <v>1.5</v>
      </c>
      <c r="F18" t="s">
        <v>22</v>
      </c>
      <c r="G18" s="8">
        <f>E18*16.43</f>
        <v>24.645</v>
      </c>
    </row>
    <row r="19">
      <c r="A19" t="s">
        <v>51</v>
      </c>
      <c r="B19" t="s">
        <v>52</v>
      </c>
      <c r="C19" t="s">
        <v>50</v>
      </c>
      <c r="D19" s="4">
        <v>3</v>
      </c>
      <c r="E19" s="6">
        <f>D19*$B$2</f>
        <v>3</v>
      </c>
      <c r="F19" t="s">
        <v>22</v>
      </c>
      <c r="G19" s="8">
        <f>E19*6.69</f>
        <v>20.07</v>
      </c>
    </row>
    <row r="20">
      <c r="A20" t="s">
        <v>53</v>
      </c>
      <c r="B20" t="s">
        <v>54</v>
      </c>
      <c r="C20" t="s">
        <v>50</v>
      </c>
      <c r="D20" s="4">
        <v>2</v>
      </c>
      <c r="E20" s="6">
        <f>D20*$B$2</f>
        <v>2</v>
      </c>
      <c r="F20" t="s">
        <v>22</v>
      </c>
      <c r="G20" s="8">
        <f>E20*13.83</f>
        <v>27.66</v>
      </c>
    </row>
    <row r="21">
      <c r="A21"/>
      <c r="B21"/>
      <c r="C21"/>
      <c r="D21"/>
      <c r="E21"/>
      <c r="F21" t="s" s="9">
        <v>55</v>
      </c>
      <c r="G21" s="10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60</v>
      </c>
      <c r="F1" t="s" s="7">
        <v>61</v>
      </c>
    </row>
    <row r="2">
      <c r="A2" t="s">
        <v>62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62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1"/>
      <c r="F3"/>
    </row>
    <row r="4">
      <c r="A4" t="s">
        <v>62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62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1"/>
      <c r="F5"/>
    </row>
    <row r="6">
      <c r="A6" t="s">
        <v>62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62</v>
      </c>
      <c r="B7">
        <v>6</v>
      </c>
      <c r="C7"/>
      <c r="D7" t="s" s="11">
        <v>63</v>
      </c>
      <c r="E7" t="s" s="11"/>
      <c r="F7"/>
    </row>
    <row r="8">
      <c r="A8" t="s">
        <v>64</v>
      </c>
      <c r="B8">
        <v>1</v>
      </c>
      <c r="C8" t="s">
        <v>65</v>
      </c>
      <c r="D8" t="s" s="11">
        <v>66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62</v>
      </c>
      <c r="C2" t="s">
        <v>71</v>
      </c>
      <c r="D2" s="6">
        <f>'Besoins'!$B$2*100</f>
        <v>100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'Besoins'!$B$2*7</f>
        <v>7</v>
      </c>
      <c r="E3" t="s">
        <v>22</v>
      </c>
    </row>
    <row r="4">
      <c r="A4">
        <v>1</v>
      </c>
      <c r="B4" t="s">
        <v>74</v>
      </c>
      <c r="C4" t="s">
        <v>73</v>
      </c>
      <c r="D4" s="6">
        <f>'Besoins'!$B$2*1.5</f>
        <v>1.5</v>
      </c>
      <c r="E4" t="s">
        <v>22</v>
      </c>
    </row>
    <row r="5">
      <c r="A5">
        <v>1</v>
      </c>
      <c r="B5" t="s">
        <v>75</v>
      </c>
      <c r="C5" t="s">
        <v>76</v>
      </c>
      <c r="D5" s="6">
        <f>'Besoins'!$B$2*0.3</f>
        <v>0.3</v>
      </c>
      <c r="E5" t="s">
        <v>15</v>
      </c>
    </row>
    <row r="6">
      <c r="A6">
        <v>1</v>
      </c>
      <c r="B6" t="s">
        <v>77</v>
      </c>
      <c r="C6" t="s">
        <v>73</v>
      </c>
      <c r="D6" s="6">
        <f>'Besoins'!$B$2*0.5</f>
        <v>0.5</v>
      </c>
      <c r="E6" t="s">
        <v>22</v>
      </c>
    </row>
    <row r="7">
      <c r="A7">
        <v>1</v>
      </c>
      <c r="B7" t="s">
        <v>78</v>
      </c>
      <c r="C7" t="s">
        <v>73</v>
      </c>
      <c r="D7" s="6">
        <f>'Besoins'!$B$2*1.5</f>
        <v>1.5</v>
      </c>
      <c r="E7" t="s">
        <v>15</v>
      </c>
    </row>
    <row r="8">
      <c r="A8">
        <v>1</v>
      </c>
      <c r="B8" t="s">
        <v>79</v>
      </c>
      <c r="C8" t="s">
        <v>71</v>
      </c>
      <c r="D8" s="6">
        <f>'Besoins'!$B$2*21</f>
        <v>21</v>
      </c>
      <c r="E8" t="s">
        <v>15</v>
      </c>
    </row>
    <row r="9">
      <c r="A9">
        <v>2</v>
      </c>
      <c r="B9" t="s">
        <v>80</v>
      </c>
      <c r="C9" t="s">
        <v>73</v>
      </c>
      <c r="D9" s="6">
        <f>'Besoins'!$B$2*20.685</f>
        <v>20.685</v>
      </c>
      <c r="E9" t="s">
        <v>15</v>
      </c>
    </row>
    <row r="10">
      <c r="A10">
        <v>2</v>
      </c>
      <c r="B10" t="s">
        <v>81</v>
      </c>
      <c r="C10" t="s">
        <v>73</v>
      </c>
      <c r="D10" s="6">
        <f>'Besoins'!$B$2*0.315</f>
        <v>0.315</v>
      </c>
      <c r="E10" t="s">
        <v>22</v>
      </c>
    </row>
    <row r="11">
      <c r="A11">
        <v>1</v>
      </c>
      <c r="B11" t="s">
        <v>82</v>
      </c>
      <c r="C11" t="s">
        <v>73</v>
      </c>
      <c r="D11" s="6">
        <f>'Besoins'!$B$2*0.007</f>
        <v>0.007</v>
      </c>
      <c r="E11" t="s">
        <v>22</v>
      </c>
    </row>
    <row r="12">
      <c r="A12">
        <v>1</v>
      </c>
      <c r="B12" t="s">
        <v>83</v>
      </c>
      <c r="C12" t="s">
        <v>73</v>
      </c>
      <c r="D12" s="6">
        <f>'Besoins'!$B$2*3</f>
        <v>3</v>
      </c>
      <c r="E12" t="s">
        <v>22</v>
      </c>
    </row>
    <row r="13">
      <c r="A13">
        <v>1</v>
      </c>
      <c r="B13" t="s">
        <v>84</v>
      </c>
      <c r="C13" t="s">
        <v>73</v>
      </c>
      <c r="D13" s="6">
        <f>'Besoins'!$B$2*2</f>
        <v>2</v>
      </c>
      <c r="E13" t="s">
        <v>22</v>
      </c>
    </row>
    <row r="14">
      <c r="A14">
        <v>1</v>
      </c>
      <c r="B14" t="s">
        <v>85</v>
      </c>
      <c r="C14" t="s">
        <v>73</v>
      </c>
      <c r="D14" s="6">
        <f>'Besoins'!$B$2*1.5</f>
        <v>1.5</v>
      </c>
      <c r="E14" t="s">
        <v>22</v>
      </c>
    </row>
    <row r="15">
      <c r="A15">
        <v>1</v>
      </c>
      <c r="B15" t="s">
        <v>86</v>
      </c>
      <c r="C15" t="s">
        <v>73</v>
      </c>
      <c r="D15" s="6">
        <f>'Besoins'!$B$2*1.5</f>
        <v>1.5</v>
      </c>
      <c r="E15" t="s">
        <v>22</v>
      </c>
    </row>
    <row r="16">
      <c r="A16">
        <v>1</v>
      </c>
      <c r="B16" t="s">
        <v>87</v>
      </c>
      <c r="C16" t="s">
        <v>73</v>
      </c>
      <c r="D16" s="6">
        <f>'Besoins'!$B$2*0.15</f>
        <v>0.15</v>
      </c>
      <c r="E16" t="s">
        <v>22</v>
      </c>
    </row>
    <row r="17">
      <c r="A17">
        <v>1</v>
      </c>
      <c r="B17" t="s">
        <v>77</v>
      </c>
      <c r="C17" t="s">
        <v>73</v>
      </c>
      <c r="D17" s="6">
        <f>'Besoins'!$B$2*0.5</f>
        <v>0.5</v>
      </c>
      <c r="E17" t="s">
        <v>22</v>
      </c>
    </row>
    <row r="18">
      <c r="A18">
        <v>1</v>
      </c>
      <c r="B18" t="s">
        <v>88</v>
      </c>
      <c r="C18" t="s">
        <v>76</v>
      </c>
      <c r="D18" s="6">
        <f>'Besoins'!$B$2*0.15</f>
        <v>0.15</v>
      </c>
      <c r="E1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89</v>
      </c>
      <c r="B1"/>
      <c r="C1"/>
      <c r="D1"/>
    </row>
    <row r="2">
      <c r="A2" t="str" s="12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90</v>
      </c>
      <c r="B4"/>
      <c r="C4"/>
      <c r="D4"/>
    </row>
    <row r="5">
      <c r="A5" t="s" s="14">
        <v>91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92</v>
      </c>
      <c r="B6" t="str" s="11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93</v>
      </c>
      <c r="C7" s="6">
        <f>'Besoins'!$B$2*21</f>
        <v>21</v>
      </c>
      <c r="D7" t="s">
        <v>15</v>
      </c>
    </row>
    <row r="8">
      <c r="A8"/>
      <c r="B8" t="str">
        <f>Besoins!B19</f>
        <v>Moules entières cuites pleine eau</v>
      </c>
      <c r="C8" s="6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6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6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6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6">
        <f>Besoins!E16</f>
        <v>0.15</v>
      </c>
      <c r="D12" t="str">
        <f>Besoins!F16</f>
        <v>kg</v>
      </c>
    </row>
    <row r="13">
      <c r="A13" t="s" s="14">
        <v>94</v>
      </c>
      <c r="B13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6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6">
        <f>Besoins!E17</f>
        <v>1.5</v>
      </c>
      <c r="D15" t="str">
        <f>Besoins!F17</f>
        <v>kg</v>
      </c>
    </row>
    <row r="16">
      <c r="A16"/>
      <c r="B16" t="s">
        <v>95</v>
      </c>
      <c r="C16" s="6">
        <f>'Besoins'!$B$2*0.3</f>
        <v>0.3</v>
      </c>
      <c r="D16" t="s">
        <v>15</v>
      </c>
    </row>
    <row r="17">
      <c r="A17"/>
      <c r="B17" t="s">
        <v>96</v>
      </c>
      <c r="C17" s="6">
        <f>'Besoins'!$B$2*0.5</f>
        <v>0.5</v>
      </c>
      <c r="D17" t="s">
        <v>22</v>
      </c>
    </row>
    <row r="18">
      <c r="A18"/>
      <c r="B18" t="str">
        <f>Besoins!B8</f>
        <v>Vin blanc sec de cuisson</v>
      </c>
      <c r="C18" s="6">
        <f>Besoins!E8</f>
        <v>1.5</v>
      </c>
      <c r="D18" t="str">
        <f>Besoins!F8</f>
        <v>lt</v>
      </c>
    </row>
    <row r="19">
      <c r="A19" t="s" s="14">
        <v>97</v>
      </c>
      <c r="B19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6">
        <f>Besoins!E9</f>
        <v>0.007</v>
      </c>
      <c r="D20" t="str">
        <f>Besoins!F9</f>
        <v>kg</v>
      </c>
    </row>
    <row r="21">
      <c r="A21" t="s" s="14">
        <v>98</v>
      </c>
      <c r="B21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96</v>
      </c>
      <c r="C22" s="6">
        <f>'Besoins'!$B$2*0.5</f>
        <v>0.5</v>
      </c>
      <c r="D22" t="s">
        <v>22</v>
      </c>
    </row>
    <row r="23">
      <c r="A23"/>
      <c r="B23" t="s">
        <v>99</v>
      </c>
      <c r="C23" s="6">
        <f>'Besoins'!$B$2*0.15</f>
        <v>0.15</v>
      </c>
      <c r="D23" t="s">
        <v>22</v>
      </c>
    </row>
    <row r="24">
      <c r="A24" t="s" s="14">
        <v>100</v>
      </c>
      <c r="B24" t="str" s="11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3">
        <v>101</v>
      </c>
      <c r="B26"/>
      <c r="C26"/>
      <c r="D26"/>
    </row>
    <row r="27">
      <c r="A27" t="s" s="14">
        <v>91</v>
      </c>
      <c r="B27" t="str" s="11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6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6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5">
        <v>102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2026-09-27T15:03:48Z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2026-09-27T15:03:48Z</dcterms:modified>
  <cp:revision>1</cp:revision>
</cp:coreProperties>
</file>