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<sst xmlns="http://schemas.openxmlformats.org/spreadsheetml/2006/main" count="110" uniqueCount="110">
  <si>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</si>
  <si>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</si>
  <si>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RISOTTO ALLA ZUCCA</t>
  </si>
  <si>
    <t>Code</t>
  </si>
  <si>
    <t>GRO-RIS-ZUCCA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</si>
  <si>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</si>
  <si>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</si>
  <si>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</si>
  <si>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</si>
  <si>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</si>
  <si>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</si>
  <si>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</si>
  <si>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</si>
  <si>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</si>
  <si>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</si>
  <si>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</si>
  <si>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</si>
  <si>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</si>
  <si>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</si>
  <si>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</si>
  <si>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</si>
  <si>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</si>
  <si>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</si>
  <si>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</si>
  <si>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</si>
  <si>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</si>
  <si>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</si>
  <si>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</si>
  <si>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</si>
  <si>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</si>
  <si>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</si>
  <si>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</si>
  <si>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</si>
  <si>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</si>
  <si>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</si>
  <si>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</si>
  <si>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</si>
  <si>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</si>
  <si>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</si>
  <si>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</si>
  <si>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</si>
  <si>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</si>
  <si>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</si>
  <si>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</si>
  <si>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</si>
  <si>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</si>
  <si>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</si>
  <si>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</si>
  <si>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</si>
  <si>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</si>
  <si>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</si>
  <si>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</si>
  <si>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</si>
  <si>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</si>
  <si>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</si>
  <si>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</si>
  <si>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</si>
  <si>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</si>
  <si>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</si>
  <si>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</si>
  <si>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RNMS00868</t>
  </si>
  <si>
    <t>Cubes de courges butternut IQF blanchis</t>
  </si>
  <si>
    <t>Légumes surgelés</t>
  </si>
  <si>
    <t>ECHALOTE-CI-SURG</t>
  </si>
  <si>
    <t>Échalotes ciselées surgelées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</si>
  <si>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</si>
  <si>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</si>
  <si>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</si>
  <si>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</si>
  <si>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</si>
  <si>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</si>
  <si>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</si>
  <si>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</si>
  <si>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</si>
  <si>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</si>
  <si>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</si>
  <si>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</si>
  <si>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</si>
  <si>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</si>
  <si>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</si>
  <si>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</si>
  <si>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</si>
  <si>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</si>
  <si>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</si>
  <si>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</si>
  <si>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Cubes de courges butternut IQF blanchis</t>
  </si>
  <si>
    <t xml:space="preserve">    ↳ Noix de muscade moulue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</si>
  <si>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</si>
  <si>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</si>
  <si>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</si>
  <si>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</si>
  <si>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</si>
  <si>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</si>
  <si>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</si>
  <si>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</si>
  <si>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</si>
  <si>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</si>
  <si>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</si>
  <si>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RISOTTO ALLA ZUCCA</t>
  </si>
  <si>
    <t>RISOTTO ALLA ZUCCA  GRO-RIS-ZUCCA</t>
  </si>
  <si>
    <t>1.</t>
  </si>
  <si>
    <t>2.</t>
  </si>
  <si>
    <t xml:space="preserve">    Fond de volaille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</si>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</sst>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98.9277955</v>
      </c>
    </row>
    <row r="12">
      <c r="A12" t="s" s="3">
        <v>16</v>
      </c>
      <c r="B12" s="4">
        <v>0.989277955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98.9277955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0.003</v>
      </c>
      <c r="E9" s="11">
        <f>D9*$B$2</f>
        <v>0.003</v>
      </c>
      <c r="F9" t="s">
        <v>41</v>
      </c>
      <c r="G9" s="4">
        <f>E9*20</f>
        <v>0.06</v>
      </c>
    </row>
    <row r="10">
      <c r="A10" t="s">
        <v>42</v>
      </c>
      <c r="B10" t="s">
        <v>43</v>
      </c>
      <c r="C10" t="s">
        <v>40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44</v>
      </c>
      <c r="B11" t="s">
        <v>45</v>
      </c>
      <c r="C11" t="s">
        <v>46</v>
      </c>
      <c r="D11" s="9">
        <v>0.06</v>
      </c>
      <c r="E11" s="11">
        <f>D11*$B$2</f>
        <v>0.06</v>
      </c>
      <c r="F11" t="s">
        <v>47</v>
      </c>
      <c r="G11" s="4">
        <f>E11*65.22</f>
        <v>3.9132</v>
      </c>
    </row>
    <row r="12">
      <c r="A12" t="s">
        <v>48</v>
      </c>
      <c r="B12" t="s">
        <v>49</v>
      </c>
      <c r="C12" t="s">
        <v>50</v>
      </c>
      <c r="D12" s="9">
        <v>0.315</v>
      </c>
      <c r="E12" s="11">
        <f>D12*$B$2</f>
        <v>0.315</v>
      </c>
      <c r="F12" t="s">
        <v>41</v>
      </c>
      <c r="G12" s="4">
        <f>E12*25.01</f>
        <v>7.87815</v>
      </c>
    </row>
    <row r="13">
      <c r="A13" t="s">
        <v>51</v>
      </c>
      <c r="B13" t="s">
        <v>52</v>
      </c>
      <c r="C13" t="s">
        <v>53</v>
      </c>
      <c r="D13" s="9">
        <v>1.5</v>
      </c>
      <c r="E13" s="11">
        <f>D13*$B$2</f>
        <v>1.5</v>
      </c>
      <c r="F13" t="s">
        <v>41</v>
      </c>
      <c r="G13" s="4">
        <f>E13*5.2</f>
        <v>7.8</v>
      </c>
    </row>
    <row r="14">
      <c r="A14" t="s">
        <v>54</v>
      </c>
      <c r="B14" t="s">
        <v>55</v>
      </c>
      <c r="C14" t="s">
        <v>56</v>
      </c>
      <c r="D14" s="9">
        <v>1.5</v>
      </c>
      <c r="E14" s="11">
        <f>D14*$B$2</f>
        <v>1.5</v>
      </c>
      <c r="F14" t="s">
        <v>41</v>
      </c>
      <c r="G14" s="4">
        <f>E14*14.5</f>
        <v>21.75</v>
      </c>
    </row>
    <row r="15">
      <c r="A15" t="s">
        <v>57</v>
      </c>
      <c r="B15" t="s">
        <v>58</v>
      </c>
      <c r="C15" t="s">
        <v>59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60</v>
      </c>
      <c r="B16" t="s">
        <v>61</v>
      </c>
      <c r="C16" t="s">
        <v>62</v>
      </c>
      <c r="D16" s="9">
        <v>4</v>
      </c>
      <c r="E16" s="11">
        <f>D16*$B$2</f>
        <v>4</v>
      </c>
      <c r="F16" t="s">
        <v>41</v>
      </c>
      <c r="G16" s="4">
        <f>E16*6.1</f>
        <v>24.4</v>
      </c>
    </row>
    <row r="17">
      <c r="A17" t="s">
        <v>63</v>
      </c>
      <c r="B17" t="s">
        <v>64</v>
      </c>
      <c r="C17" t="s">
        <v>62</v>
      </c>
      <c r="D17" s="9">
        <v>1.5</v>
      </c>
      <c r="E17" s="11">
        <f>D17*$B$2</f>
        <v>1.5</v>
      </c>
      <c r="F17" t="s">
        <v>41</v>
      </c>
      <c r="G17" s="4">
        <f>E17*7.5</f>
        <v>11.25</v>
      </c>
    </row>
    <row r="18">
      <c r="A18"/>
      <c r="B18"/>
      <c r="C18"/>
      <c r="D18"/>
      <c r="E18"/>
      <c r="F18" t="s" s="3">
        <v>65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73</v>
      </c>
      <c r="D3" s="11">
        <v>7</v>
      </c>
      <c r="E3" t="s">
        <v>41</v>
      </c>
      <c r="F3" t="s">
        <v>59</v>
      </c>
    </row>
    <row r="4">
      <c r="A4">
        <v>1</v>
      </c>
      <c r="B4" t="s">
        <v>74</v>
      </c>
      <c r="C4" t="s">
        <v>73</v>
      </c>
      <c r="D4" s="11">
        <v>1.5</v>
      </c>
      <c r="E4" t="s">
        <v>41</v>
      </c>
      <c r="F4" t="s">
        <v>62</v>
      </c>
    </row>
    <row r="5">
      <c r="A5">
        <v>1</v>
      </c>
      <c r="B5" t="s">
        <v>75</v>
      </c>
      <c r="C5" t="s">
        <v>70</v>
      </c>
      <c r="D5" s="11">
        <v>0.3</v>
      </c>
      <c r="E5" t="s">
        <v>34</v>
      </c>
      <c r="F5" t="s">
        <v>76</v>
      </c>
    </row>
    <row r="6">
      <c r="A6">
        <v>2</v>
      </c>
      <c r="B6" t="s">
        <v>77</v>
      </c>
      <c r="C6" t="s">
        <v>73</v>
      </c>
      <c r="D6" s="11">
        <v>0.06</v>
      </c>
      <c r="E6" t="s">
        <v>47</v>
      </c>
      <c r="F6" t="s">
        <v>46</v>
      </c>
    </row>
    <row r="7">
      <c r="A7">
        <v>1</v>
      </c>
      <c r="B7" t="s">
        <v>78</v>
      </c>
      <c r="C7" t="s">
        <v>73</v>
      </c>
      <c r="D7" s="11">
        <v>0.5</v>
      </c>
      <c r="E7" t="s">
        <v>41</v>
      </c>
      <c r="F7" t="s">
        <v>53</v>
      </c>
    </row>
    <row r="8">
      <c r="A8">
        <v>1</v>
      </c>
      <c r="B8" t="s">
        <v>79</v>
      </c>
      <c r="C8" t="s">
        <v>73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80</v>
      </c>
      <c r="C9" t="s">
        <v>70</v>
      </c>
      <c r="D9" s="11">
        <v>21</v>
      </c>
      <c r="E9" t="s">
        <v>34</v>
      </c>
      <c r="F9" t="s">
        <v>81</v>
      </c>
    </row>
    <row r="10">
      <c r="A10">
        <v>2</v>
      </c>
      <c r="B10" t="s">
        <v>82</v>
      </c>
      <c r="C10" t="s">
        <v>73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83</v>
      </c>
      <c r="C11" t="s">
        <v>73</v>
      </c>
      <c r="D11" s="11">
        <v>0.315</v>
      </c>
      <c r="E11" t="s">
        <v>41</v>
      </c>
      <c r="F11" t="s">
        <v>50</v>
      </c>
    </row>
    <row r="12">
      <c r="A12">
        <v>1</v>
      </c>
      <c r="B12" t="s">
        <v>84</v>
      </c>
      <c r="C12" t="s">
        <v>73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85</v>
      </c>
      <c r="C13" t="s">
        <v>73</v>
      </c>
      <c r="D13" s="11">
        <v>4</v>
      </c>
      <c r="E13" t="s">
        <v>41</v>
      </c>
      <c r="F13" t="s">
        <v>62</v>
      </c>
    </row>
    <row r="14">
      <c r="A14">
        <v>1</v>
      </c>
      <c r="B14" t="s">
        <v>86</v>
      </c>
      <c r="C14" t="s">
        <v>73</v>
      </c>
      <c r="D14" s="11">
        <v>0.003</v>
      </c>
      <c r="E14" t="s">
        <v>41</v>
      </c>
      <c r="F14" t="s">
        <v>40</v>
      </c>
    </row>
    <row r="15">
      <c r="A15">
        <v>1</v>
      </c>
      <c r="B15" t="s">
        <v>78</v>
      </c>
      <c r="C15" t="s">
        <v>73</v>
      </c>
      <c r="D15" s="11">
        <v>1</v>
      </c>
      <c r="E15" t="s">
        <v>41</v>
      </c>
      <c r="F15" t="s">
        <v>53</v>
      </c>
    </row>
    <row r="16">
      <c r="A16">
        <v>1</v>
      </c>
      <c r="B16" t="s">
        <v>87</v>
      </c>
      <c r="C16" t="s">
        <v>73</v>
      </c>
      <c r="D16" s="11">
        <v>1.5</v>
      </c>
      <c r="E16" t="s">
        <v>41</v>
      </c>
      <c r="F16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Faire fondre la moitié de la courge avec les échalotes jusqu'à obtenir une purée ; ajouter l'autre moitié en dés à mi-cuisson. En option (tradition de Mantoue) : quelques amaretti émiettés au service.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94</v>
      </c>
      <c r="E7" t="s" s="13"/>
      <c r="F7"/>
    </row>
    <row r="8">
      <c r="A8" t="s">
        <v>95</v>
      </c>
      <c r="B8">
        <v>1</v>
      </c>
      <c r="C8" t="s">
        <v>96</v>
      </c>
      <c r="D8" t="s" s="13">
        <v>97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4">
        <f>"GRO-RIS-ZUCCA · GRO.GARNITUR · référence : "&amp;Besoins!B3&amp;" "&amp;Besoins!C3&amp;" · multiplicateur réglable sur la feuille ""Besoins"""</f>
        <v>GRO-RIS-ZUCCA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101</v>
      </c>
      <c r="B6" t="str" s="13">
        <f>Procedure!D3</f>
        <v>Préparations préliminaires — Réaliser le bouillon à partir de fond déshydraté, en se reportant aux recommandations du fabricant, et le maintenir frémissant. Préparer la garniture : Faire fondre la moitié de la courge avec les échalotes jusqu'à obtenir une purée ; ajouter l'autre moitié en dés à mi-cuisson. En option (tradition de Mantoue) : quelques amaretti émiettés au service.</v>
      </c>
      <c r="C6"/>
      <c r="D6"/>
    </row>
    <row r="7">
      <c r="A7"/>
      <c r="B7" t="s">
        <v>102</v>
      </c>
      <c r="C7" s="11">
        <f>'Besoins'!$B$2*21</f>
        <v>21</v>
      </c>
      <c r="D7" t="s">
        <v>34</v>
      </c>
    </row>
    <row r="8">
      <c r="A8"/>
      <c r="B8" t="str">
        <f>Besoins!B16</f>
        <v>Cubes de courges butternut IQF blanchis</v>
      </c>
      <c r="C8" s="11">
        <f>Besoins!E16</f>
        <v>4</v>
      </c>
      <c r="D8" t="str">
        <f>Besoins!F16</f>
        <v>kg</v>
      </c>
    </row>
    <row r="9">
      <c r="A9"/>
      <c r="B9" t="str">
        <f>Besoins!B9</f>
        <v>Noix de muscade moulue</v>
      </c>
      <c r="C9" s="11">
        <f>Besoins!E9</f>
        <v>0.003</v>
      </c>
      <c r="D9" t="str">
        <f>Besoins!F9</f>
        <v>kg</v>
      </c>
    </row>
    <row r="10">
      <c r="A10" t="s" s="16">
        <v>103</v>
      </c>
      <c r="B10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11">
        <f>Besoins!E15</f>
        <v>7</v>
      </c>
      <c r="D11" t="str">
        <f>Besoins!F15</f>
        <v>kg</v>
      </c>
    </row>
    <row r="12">
      <c r="A12"/>
      <c r="B12" t="str">
        <f>Besoins!B17</f>
        <v>Échalotes ciselées surgelées</v>
      </c>
      <c r="C12" s="11">
        <f>Besoins!E17</f>
        <v>1.5</v>
      </c>
      <c r="D12" t="str">
        <f>Besoins!F17</f>
        <v>kg</v>
      </c>
    </row>
    <row r="13">
      <c r="A13"/>
      <c r="B13" t="s">
        <v>104</v>
      </c>
      <c r="C13" s="11">
        <f>'Besoins'!$B$2*0.3</f>
        <v>0.3</v>
      </c>
      <c r="D13" t="s">
        <v>34</v>
      </c>
    </row>
    <row r="14">
      <c r="A14"/>
      <c r="B14" t="s">
        <v>105</v>
      </c>
      <c r="C14" s="11">
        <f>'Besoins'!$B$2*0.5</f>
        <v>0.5</v>
      </c>
      <c r="D14" t="s">
        <v>41</v>
      </c>
    </row>
    <row r="15">
      <c r="A15"/>
      <c r="B15" t="str">
        <f>Besoins!B8</f>
        <v>Vin blanc sec de cuisson</v>
      </c>
      <c r="C15" s="11">
        <f>Besoins!E8</f>
        <v>1.5</v>
      </c>
      <c r="D15" t="str">
        <f>Besoins!F8</f>
        <v>lt</v>
      </c>
    </row>
    <row r="16">
      <c r="A16" t="s" s="16">
        <v>106</v>
      </c>
      <c r="B16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Besoins!B10</f>
        <v>Poivre noir moulu</v>
      </c>
      <c r="C17" s="11">
        <f>Besoins!E10</f>
        <v>0.007</v>
      </c>
      <c r="D17" t="str">
        <f>Besoins!F10</f>
        <v>kg</v>
      </c>
    </row>
    <row r="18">
      <c r="A18" t="s" s="16">
        <v>107</v>
      </c>
      <c r="B18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105</v>
      </c>
      <c r="C19" s="11">
        <f>'Besoins'!$B$2*1</f>
        <v>1</v>
      </c>
      <c r="D19" t="s">
        <v>41</v>
      </c>
    </row>
    <row r="20">
      <c r="A20"/>
      <c r="B20" t="str">
        <f>Besoins!B14</f>
        <v>Parmesan râpé (Parmigiano)</v>
      </c>
      <c r="C20" s="11">
        <f>Besoins!E14</f>
        <v>1.5</v>
      </c>
      <c r="D20" t="str">
        <f>Besoins!F14</f>
        <v>kg</v>
      </c>
    </row>
    <row r="21">
      <c r="A21" t="s" s="16">
        <v>108</v>
      </c>
      <c r="B21" t="str" s="13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5">
        <v>109</v>
      </c>
      <c r="B23"/>
      <c r="C23"/>
      <c r="D23"/>
    </row>
    <row r="24">
      <c r="A24" t="s" s="16">
        <v>100</v>
      </c>
      <c r="B24" t="str" s="13">
        <f>"[DISSOUDRE] "&amp;Procedure!D8</f>
        <v>[DISSOUDRE] 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11">
        <f>Besoins!E7</f>
        <v>20.685</v>
      </c>
      <c r="D25" t="str">
        <f>Besoins!F7</f>
        <v>lt</v>
      </c>
    </row>
    <row r="26">
      <c r="A26"/>
      <c r="B26" t="str">
        <f>Besoins!B12</f>
        <v>Fonds Blanc de Volaille (Knorr Professional)</v>
      </c>
      <c r="C26" s="11">
        <f>Besoins!E12</f>
        <v>0.315</v>
      </c>
      <c r="D26" t="str">
        <f>Besoins!F12</f>
        <v>kg</v>
      </c>
    </row>
    <row r="27">
      <c r="A27"/>
      <c r="B27"/>
      <c r="C27"/>
      <c r="D27"/>
    </row>
    <row r="28">
      <c r="A28" t="s" s="17">
        <v>21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2026-09-27T15:06:51Z</dcterms:created>
  <dc:title>RISOTTO ALLA ZUCCA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2026-09-27T15:06:51Z</dcterms:modified>
  <cp:revision>1</cp:revision>
</cp:coreProperties>
</file>