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<sst xmlns="http://schemas.openxmlformats.org/spreadsheetml/2006/main" count="109" uniqueCount="109">
  <si>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</si>
  <si>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</si>
  <si>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ARTICHAUTS À LA BARIGOULE</t>
  </si>
  <si>
    <t>Code</t>
  </si>
  <si>
    <t>GRO_CDC_185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</si>
  <si>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</si>
  <si>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</si>
  <si>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</si>
  <si>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</si>
  <si>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</si>
  <si>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</si>
  <si>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</si>
  <si>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</si>
  <si>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</si>
  <si>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</si>
  <si>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</si>
  <si>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</si>
  <si>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</si>
  <si>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</si>
  <si>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</si>
  <si>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</si>
  <si>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</si>
  <si>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</si>
  <si>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</si>
  <si>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</si>
  <si>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</si>
  <si>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</si>
  <si>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</si>
  <si>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</si>
  <si>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</si>
  <si>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</si>
  <si>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</si>
  <si>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</si>
  <si>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</si>
  <si>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</si>
  <si>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</si>
  <si>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</si>
  <si>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</si>
  <si>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</si>
  <si>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</si>
  <si>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</si>
  <si>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</si>
  <si>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</si>
  <si>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</si>
  <si>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</si>
  <si>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</si>
  <si>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RNME101408</t>
  </si>
  <si>
    <t>Jus de citron type pulco 70cl</t>
  </si>
  <si>
    <t>KNORR-FBLANC-VEA</t>
  </si>
  <si>
    <t>Fonds Blanc de Veau (Knorr Professional)</t>
  </si>
  <si>
    <t>Fonds déshydratés et poudres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</si>
  <si>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</si>
  <si>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</si>
  <si>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</si>
  <si>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</si>
  <si>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</si>
  <si>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</si>
  <si>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ECHALOTE-CI-SURG</t>
  </si>
  <si>
    <t>Échalotes ciselées surgelées</t>
  </si>
  <si>
    <t>RNMS00882</t>
  </si>
  <si>
    <t>Fonds d'artichaut import</t>
  </si>
  <si>
    <t>RNMS00780</t>
  </si>
  <si>
    <t>Oignons émincés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</si>
  <si>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</si>
  <si>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</si>
  <si>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</si>
  <si>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</si>
  <si>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</si>
  <si>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</si>
  <si>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</si>
  <si>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Fonds d'artichaut import</t>
  </si>
  <si>
    <t>matiere</t>
  </si>
  <si>
    <t xml:space="preserve">    ↳ Oignons émincés surgelés</t>
  </si>
  <si>
    <t xml:space="preserve">    ↳ Échalotes ciselées surgelées</t>
  </si>
  <si>
    <t xml:space="preserve">    ↳ Carottes en rondelles surgelées</t>
  </si>
  <si>
    <t xml:space="preserve">    ↳ Jus citron pulco (L)</t>
  </si>
  <si>
    <t>Conversions fruits frais (P→K)</t>
  </si>
  <si>
    <t xml:space="preserve">        ↳ Jus de citron type pulco 70cl</t>
  </si>
  <si>
    <t xml:space="preserve">    ↳ Vin blanc sec de cuisson</t>
  </si>
  <si>
    <t xml:space="preserve">    ↳ HUILE OLIVE (L)</t>
  </si>
  <si>
    <t>Conversions diverses</t>
  </si>
  <si>
    <t xml:space="preserve">        ↳ Huile olive vierge extra bidon 5L</t>
  </si>
  <si>
    <t xml:space="preserve">    ↳ Sel fin de cuisine</t>
  </si>
  <si>
    <t xml:space="preserve">    ↳ Poivre noir moulu</t>
  </si>
  <si>
    <t xml:space="preserve">    ↳ Fond blanc de veau reconstitué (collectivité)</t>
  </si>
  <si>
    <t>Préparations de base collectivité</t>
  </si>
  <si>
    <t xml:space="preserve">        ↳ Eau (robinet - moy. France 2026)</t>
  </si>
  <si>
    <t xml:space="preserve">        ↳ Fonds Blanc de Veau (Knorr Professional)</t>
  </si>
  <si>
    <t>Recette</t>
  </si>
  <si>
    <t>#</t>
  </si>
  <si>
    <t>Verbe</t>
  </si>
  <si>
    <t>Étape</t>
  </si>
  <si>
    <t>Précision technique</t>
  </si>
  <si>
    <t>Durée</t>
  </si>
  <si>
    <t>Servir — Servir les quartiers d'artichauts et leur garniture arrosés de fond de cuisson.</t>
  </si>
  <si>
    <t>Fond blanc de veau reconstitué (collectivité)</t>
  </si>
  <si>
    <t>DISSOUDRE</t>
  </si>
  <si>
    <t>Délayer la poudre dans l'eau froide en fouettant, puis porter à ébullition en remuant régulièrement.</t>
  </si>
  <si>
    <t>Fiche technique — ARTICHAUTS À LA BARIGOULE</t>
  </si>
  <si>
    <t>ARTICHAUTS À LA BARIGOULE  GRO_CDC_185</t>
  </si>
  <si>
    <t>1.</t>
  </si>
  <si>
    <t>2.</t>
  </si>
  <si>
    <t xml:space="preserve">    Jus citron pulco (L) (conv.)</t>
  </si>
  <si>
    <t xml:space="preserve">    Fond blanc de veau reconstitué (collectivité)</t>
  </si>
  <si>
    <t>3.</t>
  </si>
  <si>
    <t xml:space="preserve">    HUILE OLIVE (L) (conv.)</t>
  </si>
  <si>
    <t>4.</t>
  </si>
  <si>
    <t>5.</t>
  </si>
  <si>
    <t>↳ Fond blanc de veau reconstitué (collectivité)  GRO-FONDB-VEAU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</si>
</sst>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166.33400909524</v>
      </c>
    </row>
    <row r="12">
      <c r="A12" t="s" s="3">
        <v>16</v>
      </c>
      <c r="B12" s="4">
        <v>1.6633400909524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166.33400909524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1.97</v>
      </c>
      <c r="E7" s="11">
        <f>D7*$B$2</f>
        <v>1.97</v>
      </c>
      <c r="F7" t="s">
        <v>34</v>
      </c>
      <c r="G7" s="4">
        <f>E7*0.0043</f>
        <v>0.008471</v>
      </c>
    </row>
    <row r="8">
      <c r="A8" t="s">
        <v>35</v>
      </c>
      <c r="B8" t="s">
        <v>36</v>
      </c>
      <c r="C8" t="s">
        <v>37</v>
      </c>
      <c r="D8" s="9">
        <v>4</v>
      </c>
      <c r="E8" s="11">
        <f>D8*$B$2</f>
        <v>4</v>
      </c>
      <c r="F8" t="s">
        <v>34</v>
      </c>
      <c r="G8" s="4">
        <f>E8*2.8</f>
        <v>11.2</v>
      </c>
    </row>
    <row r="9">
      <c r="A9" t="s">
        <v>38</v>
      </c>
      <c r="B9" t="s">
        <v>39</v>
      </c>
      <c r="C9" t="s">
        <v>40</v>
      </c>
      <c r="D9" s="9">
        <v>0.012</v>
      </c>
      <c r="E9" s="11">
        <f>D9*$B$2</f>
        <v>0.012</v>
      </c>
      <c r="F9" t="s">
        <v>41</v>
      </c>
      <c r="G9" s="4">
        <f>E9*12.5</f>
        <v>0.15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45</v>
      </c>
      <c r="G10" s="4">
        <f>E10*65.22</f>
        <v>13.044</v>
      </c>
    </row>
    <row r="11">
      <c r="A11" t="s">
        <v>46</v>
      </c>
      <c r="B11" t="s">
        <v>47</v>
      </c>
      <c r="C11" t="s">
        <v>44</v>
      </c>
      <c r="D11" s="9">
        <v>0.266667</v>
      </c>
      <c r="E11" s="11">
        <f>D11*$B$2</f>
        <v>0.266667</v>
      </c>
      <c r="F11" t="s">
        <v>45</v>
      </c>
      <c r="G11" s="4">
        <f>E11*8.1571326607</f>
        <v>2.175238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41</v>
      </c>
      <c r="G12" s="4">
        <f>E12*25.01</f>
        <v>0.7503</v>
      </c>
    </row>
    <row r="13">
      <c r="A13" t="s">
        <v>51</v>
      </c>
      <c r="B13" t="s">
        <v>52</v>
      </c>
      <c r="C13" t="s">
        <v>53</v>
      </c>
      <c r="D13" s="9">
        <v>0.06</v>
      </c>
      <c r="E13" s="11">
        <f>D13*$B$2</f>
        <v>0.06</v>
      </c>
      <c r="F13" t="s">
        <v>41</v>
      </c>
      <c r="G13" s="4">
        <f>E13*0.35</f>
        <v>0.021</v>
      </c>
    </row>
    <row r="14">
      <c r="A14" t="s">
        <v>54</v>
      </c>
      <c r="B14" t="s">
        <v>55</v>
      </c>
      <c r="C14" t="s">
        <v>56</v>
      </c>
      <c r="D14" s="9">
        <v>3.5</v>
      </c>
      <c r="E14" s="11">
        <f>D14*$B$2</f>
        <v>3.5</v>
      </c>
      <c r="F14" t="s">
        <v>41</v>
      </c>
      <c r="G14" s="4">
        <f>E14*2.17</f>
        <v>7.595</v>
      </c>
    </row>
    <row r="15">
      <c r="A15" t="s">
        <v>57</v>
      </c>
      <c r="B15" t="s">
        <v>58</v>
      </c>
      <c r="C15" t="s">
        <v>56</v>
      </c>
      <c r="D15" s="9">
        <v>2.5</v>
      </c>
      <c r="E15" s="11">
        <f>D15*$B$2</f>
        <v>2.5</v>
      </c>
      <c r="F15" t="s">
        <v>41</v>
      </c>
      <c r="G15" s="4">
        <f>E15*7.5</f>
        <v>18.75</v>
      </c>
    </row>
    <row r="16">
      <c r="A16" t="s">
        <v>59</v>
      </c>
      <c r="B16" t="s">
        <v>60</v>
      </c>
      <c r="C16" t="s">
        <v>56</v>
      </c>
      <c r="D16" s="9">
        <v>12</v>
      </c>
      <c r="E16" s="11">
        <f>D16*$B$2</f>
        <v>12</v>
      </c>
      <c r="F16" t="s">
        <v>41</v>
      </c>
      <c r="G16" s="4">
        <f>E16*8.09</f>
        <v>97.08</v>
      </c>
    </row>
    <row r="17">
      <c r="A17" t="s">
        <v>61</v>
      </c>
      <c r="B17" t="s">
        <v>62</v>
      </c>
      <c r="C17" t="s">
        <v>56</v>
      </c>
      <c r="D17" s="9">
        <v>4</v>
      </c>
      <c r="E17" s="11">
        <f>D17*$B$2</f>
        <v>4</v>
      </c>
      <c r="F17" t="s">
        <v>41</v>
      </c>
      <c r="G17" s="4">
        <f>E17*3.89</f>
        <v>15.56</v>
      </c>
    </row>
    <row r="18">
      <c r="A18"/>
      <c r="B18"/>
      <c r="C18"/>
      <c r="D18"/>
      <c r="E18"/>
      <c r="F18" t="s" s="3">
        <v>63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24</v>
      </c>
      <c r="F2" t="s">
        <v>69</v>
      </c>
    </row>
    <row r="3">
      <c r="A3">
        <v>1</v>
      </c>
      <c r="B3" t="s">
        <v>70</v>
      </c>
      <c r="C3" t="s">
        <v>71</v>
      </c>
      <c r="D3" s="11">
        <v>12</v>
      </c>
      <c r="E3" t="s">
        <v>41</v>
      </c>
      <c r="F3" t="s">
        <v>56</v>
      </c>
    </row>
    <row r="4">
      <c r="A4">
        <v>1</v>
      </c>
      <c r="B4" t="s">
        <v>72</v>
      </c>
      <c r="C4" t="s">
        <v>71</v>
      </c>
      <c r="D4" s="11">
        <v>4</v>
      </c>
      <c r="E4" t="s">
        <v>41</v>
      </c>
      <c r="F4" t="s">
        <v>56</v>
      </c>
    </row>
    <row r="5">
      <c r="A5">
        <v>1</v>
      </c>
      <c r="B5" t="s">
        <v>73</v>
      </c>
      <c r="C5" t="s">
        <v>71</v>
      </c>
      <c r="D5" s="11">
        <v>2.5</v>
      </c>
      <c r="E5" t="s">
        <v>41</v>
      </c>
      <c r="F5" t="s">
        <v>56</v>
      </c>
    </row>
    <row r="6">
      <c r="A6">
        <v>1</v>
      </c>
      <c r="B6" t="s">
        <v>74</v>
      </c>
      <c r="C6" t="s">
        <v>71</v>
      </c>
      <c r="D6" s="11">
        <v>3.5</v>
      </c>
      <c r="E6" t="s">
        <v>41</v>
      </c>
      <c r="F6" t="s">
        <v>56</v>
      </c>
    </row>
    <row r="7">
      <c r="A7">
        <v>1</v>
      </c>
      <c r="B7" t="s">
        <v>75</v>
      </c>
      <c r="C7" t="s">
        <v>68</v>
      </c>
      <c r="D7" s="11">
        <v>0.2</v>
      </c>
      <c r="E7" t="s">
        <v>34</v>
      </c>
      <c r="F7" t="s">
        <v>76</v>
      </c>
    </row>
    <row r="8">
      <c r="A8">
        <v>2</v>
      </c>
      <c r="B8" t="s">
        <v>77</v>
      </c>
      <c r="C8" t="s">
        <v>71</v>
      </c>
      <c r="D8" s="11">
        <v>0.267</v>
      </c>
      <c r="E8" t="s">
        <v>45</v>
      </c>
      <c r="F8" t="s">
        <v>44</v>
      </c>
    </row>
    <row r="9">
      <c r="A9">
        <v>1</v>
      </c>
      <c r="B9" t="s">
        <v>78</v>
      </c>
      <c r="C9" t="s">
        <v>71</v>
      </c>
      <c r="D9" s="11">
        <v>4</v>
      </c>
      <c r="E9" t="s">
        <v>34</v>
      </c>
      <c r="F9" t="s">
        <v>37</v>
      </c>
    </row>
    <row r="10">
      <c r="A10">
        <v>1</v>
      </c>
      <c r="B10" t="s">
        <v>79</v>
      </c>
      <c r="C10" t="s">
        <v>68</v>
      </c>
      <c r="D10" s="11">
        <v>1</v>
      </c>
      <c r="E10" t="s">
        <v>34</v>
      </c>
      <c r="F10" t="s">
        <v>80</v>
      </c>
    </row>
    <row r="11">
      <c r="A11">
        <v>2</v>
      </c>
      <c r="B11" t="s">
        <v>81</v>
      </c>
      <c r="C11" t="s">
        <v>71</v>
      </c>
      <c r="D11" s="11">
        <v>0.2</v>
      </c>
      <c r="E11" t="s">
        <v>45</v>
      </c>
      <c r="F11" t="s">
        <v>44</v>
      </c>
    </row>
    <row r="12">
      <c r="A12">
        <v>1</v>
      </c>
      <c r="B12" t="s">
        <v>82</v>
      </c>
      <c r="C12" t="s">
        <v>71</v>
      </c>
      <c r="D12" s="11">
        <v>0.06</v>
      </c>
      <c r="E12" t="s">
        <v>41</v>
      </c>
      <c r="F12" t="s">
        <v>53</v>
      </c>
    </row>
    <row r="13">
      <c r="A13">
        <v>1</v>
      </c>
      <c r="B13" t="s">
        <v>83</v>
      </c>
      <c r="C13" t="s">
        <v>71</v>
      </c>
      <c r="D13" s="11">
        <v>0.012</v>
      </c>
      <c r="E13" t="s">
        <v>41</v>
      </c>
      <c r="F13" t="s">
        <v>40</v>
      </c>
    </row>
    <row r="14">
      <c r="A14">
        <v>1</v>
      </c>
      <c r="B14" t="s">
        <v>84</v>
      </c>
      <c r="C14" t="s">
        <v>68</v>
      </c>
      <c r="D14" s="11">
        <v>2</v>
      </c>
      <c r="E14" t="s">
        <v>34</v>
      </c>
      <c r="F14" t="s">
        <v>85</v>
      </c>
    </row>
    <row r="15">
      <c r="A15">
        <v>2</v>
      </c>
      <c r="B15" t="s">
        <v>86</v>
      </c>
      <c r="C15" t="s">
        <v>71</v>
      </c>
      <c r="D15" s="11">
        <v>1.97</v>
      </c>
      <c r="E15" t="s">
        <v>34</v>
      </c>
      <c r="F15" t="s">
        <v>33</v>
      </c>
    </row>
    <row r="16">
      <c r="A16">
        <v>2</v>
      </c>
      <c r="B16" t="s">
        <v>87</v>
      </c>
      <c r="C16" t="s">
        <v>71</v>
      </c>
      <c r="D16" s="11">
        <v>0.03</v>
      </c>
      <c r="E16" t="s">
        <v>41</v>
      </c>
      <c r="F16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 veille : déconditionner les fonds d'artichauts et les faire décongeler dans un bac GN 1/1 H 200. Verser dessus 20 cL de jus de citron, mélanger, couvrir et stocker au froid ; indiquer sur le couvercle la traçabilité du produit et sa mise en décongélation. Le jour même : déconditionner les légumes surgelés suivant la procédure. Au pinceau, huiler le fond de 4 bacs GN 1/1 H 65. Chauffer le four sur la position mixte à + 160 °C. Dans une russe, réaliser le fond blanc de veau à partir de fond déshydraté, en se reportant aux recommandations du fabricant.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de la garniture — En sauteuse, dans 3/4 de litre d'huile d'olive, faire revenir les oignons émincés et les échalotes hachées. Ajouter les carottes en rondelles. À l'écumoire, bien mélanger les légumes et les faire suer ensemble.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Marquer la cuisson des artichauts — Répartir les légumes de la garniture dans les 4 bacs huilés. Couper en quartiers les fonds d'artichauts et les disposer sur le lit de légumes. Saler et poivrer. Mouiller chaque bac avec 1 litre de vin blanc et 1/2 litre de fond blanc de veau. Ajouter équitablement le reste de l'huile d'olive. Couvrir. Étager les bacs sur l'échelle de four. Enfourner et cuire 45 minutes ; surveiller et ajouter au besoin un peu d'eau. Contrôler la cuisson : artichauts et garniture cuits, fond de cuisson réduit au maximum. Respecter la procédure de fin de cuisson. Stocker en armoire chaude et maintenir à + 63 °C en attente de consommation.</t>
        </is>
      </c>
      <c r="E5" t="s" s="13"/>
      <c r="F5"/>
    </row>
    <row r="6">
      <c r="A6" t="s">
        <v>2</v>
      </c>
      <c r="B6">
        <v>5</v>
      </c>
      <c r="C6"/>
      <c r="D6" t="s" s="13">
        <v>94</v>
      </c>
      <c r="E6" t="s" s="13"/>
      <c r="F6"/>
    </row>
    <row r="7">
      <c r="A7" t="s">
        <v>95</v>
      </c>
      <c r="B7">
        <v>1</v>
      </c>
      <c r="C7" t="s">
        <v>96</v>
      </c>
      <c r="D7" t="s" s="13">
        <v>97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"GRO_CDC_185 · GRO.GARNITUR · référence : "&amp;Besoins!B3&amp;" "&amp;Besoins!C3&amp;" · multiplicateur réglable sur la feuille ""Besoins"""</f>
        <v>GRO_CDC_185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101</v>
      </c>
      <c r="B6" t="str" s="13">
        <f>Procedure!D3</f>
        <v>Préparations préliminaires — La veille : déconditionner les fonds d'artichauts et les faire décongeler dans un bac GN 1/1 H 200. Verser dessus 20 cL de jus de citron, mélanger, couvrir et stocker au froid ; indiquer sur le couvercle la traçabilité du produit et sa mise en décongélation. Le jour même : déconditionner les légumes surgelés suivant la procédure. Au pinceau, huiler le fond de 4 bacs GN 1/1 H 65. Chauffer le four sur la position mixte à + 160 °C. Dans une russe, réaliser le fond blanc de veau à partir de fond déshydraté, en se reportant aux recommandations du fabricant.</v>
      </c>
      <c r="C6"/>
      <c r="D6"/>
    </row>
    <row r="7">
      <c r="A7"/>
      <c r="B7" t="str">
        <f>Besoins!B16</f>
        <v>Fonds d'artichaut import</v>
      </c>
      <c r="C7" s="11">
        <f>Besoins!E16</f>
        <v>12</v>
      </c>
      <c r="D7" t="str">
        <f>Besoins!F16</f>
        <v>kg</v>
      </c>
    </row>
    <row r="8">
      <c r="A8"/>
      <c r="B8" t="s">
        <v>102</v>
      </c>
      <c r="C8" s="11">
        <f>'Besoins'!$B$2*0.2</f>
        <v>0.2</v>
      </c>
      <c r="D8" t="s">
        <v>34</v>
      </c>
    </row>
    <row r="9">
      <c r="A9"/>
      <c r="B9" t="s">
        <v>103</v>
      </c>
      <c r="C9" s="11">
        <f>'Besoins'!$B$2*2</f>
        <v>2</v>
      </c>
      <c r="D9" t="s">
        <v>34</v>
      </c>
    </row>
    <row r="10">
      <c r="A10" t="s" s="16">
        <v>104</v>
      </c>
      <c r="B10" t="str" s="13">
        <f>Procedure!D4</f>
        <v>Marquer la cuisson de la garniture — En sauteuse, dans 3/4 de litre d'huile d'olive, faire revenir les oignons émincés et les échalotes hachées. Ajouter les carottes en rondelles. À l'écumoire, bien mélanger les légumes et les faire suer ensemble.</v>
      </c>
      <c r="C10"/>
      <c r="D10"/>
    </row>
    <row r="11">
      <c r="A11"/>
      <c r="B11" t="str">
        <f>Besoins!B17</f>
        <v>Oignons émincés surgelés</v>
      </c>
      <c r="C11" s="11">
        <f>Besoins!E17</f>
        <v>4</v>
      </c>
      <c r="D11" t="str">
        <f>Besoins!F17</f>
        <v>kg</v>
      </c>
    </row>
    <row r="12">
      <c r="A12"/>
      <c r="B12" t="str">
        <f>Besoins!B15</f>
        <v>Échalotes ciselées surgelées</v>
      </c>
      <c r="C12" s="11">
        <f>Besoins!E15</f>
        <v>2.5</v>
      </c>
      <c r="D12" t="str">
        <f>Besoins!F15</f>
        <v>kg</v>
      </c>
    </row>
    <row r="13">
      <c r="A13"/>
      <c r="B13" t="str">
        <f>Besoins!B14</f>
        <v>Carottes en rondelles surgelées</v>
      </c>
      <c r="C13" s="11">
        <f>Besoins!E14</f>
        <v>3.5</v>
      </c>
      <c r="D13" t="str">
        <f>Besoins!F14</f>
        <v>kg</v>
      </c>
    </row>
    <row r="14">
      <c r="A14"/>
      <c r="B14" t="s">
        <v>105</v>
      </c>
      <c r="C14" s="11">
        <f>'Besoins'!$B$2*1</f>
        <v>1</v>
      </c>
      <c r="D14" t="s">
        <v>34</v>
      </c>
    </row>
    <row r="15">
      <c r="A15" t="s" s="16">
        <v>106</v>
      </c>
      <c r="B15" t="str" s="13">
        <f>Procedure!D5</f>
        <v>Marquer la cuisson des artichauts — Répartir les légumes de la garniture dans les 4 bacs huilés. Couper en quartiers les fonds d'artichauts et les disposer sur le lit de légumes. Saler et poivrer. Mouiller chaque bac avec 1 litre de vin blanc et 1/2 litre de fond blanc de veau. Ajouter équitablement le reste de l'huile d'olive. Couvrir. Étager les bacs sur l'échelle de four. Enfourner et cuire 45 minutes ; surveiller et ajouter au besoin un peu d'eau. Contrôler la cuisson : artichauts et garniture cuits, fond de cuisson réduit au maximum. Respecter la procédure de fin de cuisson. Stocker en armoire chaude et maintenir à + 63 °C en attente de consommation.</v>
      </c>
      <c r="C15"/>
      <c r="D15"/>
    </row>
    <row r="16">
      <c r="A16"/>
      <c r="B16" t="str">
        <f>Besoins!B8</f>
        <v>Vin blanc sec de cuisson</v>
      </c>
      <c r="C16" s="11">
        <f>Besoins!E8</f>
        <v>4</v>
      </c>
      <c r="D16" t="str">
        <f>Besoins!F8</f>
        <v>lt</v>
      </c>
    </row>
    <row r="17">
      <c r="A17"/>
      <c r="B17" t="str">
        <f>Besoins!B13</f>
        <v>Sel fin de cuisine</v>
      </c>
      <c r="C17" s="11">
        <f>Besoins!E13</f>
        <v>0.06</v>
      </c>
      <c r="D17" t="str">
        <f>Besoins!F13</f>
        <v>kg</v>
      </c>
    </row>
    <row r="18">
      <c r="A18"/>
      <c r="B18" t="str">
        <f>Besoins!B9</f>
        <v>Poivre noir moulu</v>
      </c>
      <c r="C18" s="11">
        <f>Besoins!E9</f>
        <v>0.012</v>
      </c>
      <c r="D18" t="str">
        <f>Besoins!F9</f>
        <v>kg</v>
      </c>
    </row>
    <row r="19">
      <c r="A19" t="s" s="16">
        <v>107</v>
      </c>
      <c r="B19" t="str" s="13">
        <f>Procedure!D6</f>
        <v>Servir — Servir les quartiers d'artichauts et leur garniture arrosés de fond de cuisson.</v>
      </c>
      <c r="C19"/>
      <c r="D19"/>
    </row>
    <row r="20">
      <c r="A20"/>
      <c r="B20"/>
      <c r="C20"/>
      <c r="D20"/>
    </row>
    <row r="21">
      <c r="A21" t="s" s="15">
        <v>108</v>
      </c>
      <c r="B21"/>
      <c r="C21"/>
      <c r="D21"/>
    </row>
    <row r="22">
      <c r="A22" t="s" s="16">
        <v>100</v>
      </c>
      <c r="B22" t="str" s="13">
        <f>"[DISSOUDRE] "&amp;Procedure!D7</f>
        <v>[DISSOUDRE] Délayer la poudre dans l'eau froide en fouettant, puis porter à ébullition en remuant régulièrement.</v>
      </c>
      <c r="C22"/>
      <c r="D22"/>
    </row>
    <row r="23">
      <c r="A23"/>
      <c r="B23" t="str">
        <f>Besoins!B7</f>
        <v>Eau (robinet - moy. France 2026)</v>
      </c>
      <c r="C23" s="11">
        <f>Besoins!E7</f>
        <v>1.97</v>
      </c>
      <c r="D23" t="str">
        <f>Besoins!F7</f>
        <v>lt</v>
      </c>
    </row>
    <row r="24">
      <c r="A24"/>
      <c r="B24" t="str">
        <f>Besoins!B12</f>
        <v>Fonds Blanc de Veau (Knorr Professional)</v>
      </c>
      <c r="C24" s="11">
        <f>Besoins!E12</f>
        <v>0.03</v>
      </c>
      <c r="D24" t="str">
        <f>Besoins!F12</f>
        <v>kg</v>
      </c>
    </row>
    <row r="25">
      <c r="A25"/>
      <c r="B25"/>
      <c r="C25"/>
      <c r="D25"/>
    </row>
    <row r="26">
      <c r="A26" t="s" s="17">
        <v>21</v>
      </c>
      <c r="B26"/>
      <c r="C26"/>
      <c r="D26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0:D10"/>
    <mergeCell ref="B15:D15"/>
    <mergeCell ref="B19:D19"/>
    <mergeCell ref="A21:D21"/>
    <mergeCell ref="B22:D22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2026-09-27T13:50:31Z</dcterms:created>
  <dc:title>ARTICHAUTS À LA BARIGOULE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2026-09-27T13:50:31Z</dcterms:modified>
  <cp:revision>1</cp:revision>
</cp:coreProperties>
</file>