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<sst xmlns="http://schemas.openxmlformats.org/spreadsheetml/2006/main" count="91" uniqueCount="91">
  <si>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</si>
  <si>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</si>
  <si>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</si>
  <si>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</si>
  <si>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</si>
  <si>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</si>
  <si>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</si>
  <si>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</si>
  <si>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</si>
  <si>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</si>
  <si>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</si>
  <si>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</si>
  <si>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</si>
  <si>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</si>
  <si>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</si>
  <si>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</si>
  <si>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</si>
  <si>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</si>
  <si>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</si>
  <si>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</si>
  <si>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</si>
  <si>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</si>
  <si>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</si>
  <si>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RNME1014101</t>
  </si>
  <si>
    <t>Pur jus de raisin brique 1L</t>
  </si>
  <si>
    <t>Boissons</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</si>
  <si>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</si>
  <si>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</si>
  <si>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</si>
  <si>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</si>
  <si>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</si>
  <si>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</si>
  <si>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</si>
  <si>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</si>
  <si>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</si>
  <si>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</si>
  <si>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</si>
  <si>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</si>
  <si>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</si>
  <si>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</si>
  <si>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EPAULE-AGN-HAL</t>
  </si>
  <si>
    <t>Épaule d'agneau désossée halal</t>
  </si>
  <si>
    <t>Viandes surgelées</t>
  </si>
  <si>
    <t>PALERON-HAL</t>
  </si>
  <si>
    <t>Paleron de bœuf halal</t>
  </si>
  <si>
    <t>Total</t>
  </si>
  <si>
    <t>Recette</t>
  </si>
  <si>
    <t>#</t>
  </si>
  <si>
    <t>Verbe</t>
  </si>
  <si>
    <t>Étape</t>
  </si>
  <si>
    <t>Précision technique</t>
  </si>
  <si>
    <t>Durée</t>
  </si>
  <si>
    <t>BAECKEOFA HALAL (BŒUF ET AGNEAU, SANS ALCOOL)</t>
  </si>
  <si>
    <t>Dresser et servir — Dresser la portion de viande et de pommes de terre à l'assiette. Accompagner de salade verte.</t>
  </si>
  <si>
    <t>Commentaire — Version halal sans alcool de la Fiche 153. Pour la version tradition, voir 153A (bœuf) ou 153B (trois viandes).</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</si>
  <si>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</si>
  <si>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</si>
  <si>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</si>
  <si>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</si>
  <si>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</si>
  <si>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</si>
  <si>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</si>
  <si>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Pommes de terre lamelles précuites sous vide — 1 sac de 4 kg (pièce) (conv.)</t>
  </si>
  <si>
    <t>conversion</t>
  </si>
  <si>
    <t xml:space="preserve">    ↳ Paleron de bœuf halal</t>
  </si>
  <si>
    <t>matiere</t>
  </si>
  <si>
    <t xml:space="preserve">    ↳ Épaule d'agneau désossée halal</t>
  </si>
  <si>
    <t xml:space="preserve">    ↳ Oignons émincés surgelés</t>
  </si>
  <si>
    <t xml:space="preserve">    ↳ Ail haché IQF</t>
  </si>
  <si>
    <t xml:space="preserve">    ↳ Fleur de thym dehydratee</t>
  </si>
  <si>
    <t xml:space="preserve">    ↳ Pur jus de raisin brique 1L</t>
  </si>
  <si>
    <t xml:space="preserve">    ↳ Bouillon de bœuf reconstitué (collectivité)</t>
  </si>
  <si>
    <t xml:space="preserve">        ↳ Eau (robinet - moy. France 2026)</t>
  </si>
  <si>
    <t xml:space="preserve">        ↳ Bouillon de bœuf déshydraté (Maggi)</t>
  </si>
  <si>
    <t xml:space="preserve">    ↳ Sel fin de cuisine</t>
  </si>
  <si>
    <t xml:space="preserve">    ↳ Poivre noir moulu</t>
  </si>
  <si>
    <t>Fiche technique — BAECKEOFA HALAL (BŒUF ET AGNEAU, SANS ALCOOL)</t>
  </si>
  <si>
    <t>BAECKEOFA HALAL (BŒUF ET AGNEAU, SANS ALCOOL)  GRO_CDC_153C</t>
  </si>
  <si>
    <t>1.</t>
  </si>
  <si>
    <t>2.</t>
  </si>
  <si>
    <t xml:space="preserve">    Pommes de terre lamelles précuites sous vide — 1 sac de 4 kg (pièce) (conv.)</t>
  </si>
  <si>
    <t>3.</t>
  </si>
  <si>
    <t xml:space="preserve">    Bouillon de bœuf reconstitué (collectivité)</t>
  </si>
  <si>
    <t>4.</t>
  </si>
  <si>
    <t>5.</t>
  </si>
  <si>
    <t>6.</t>
  </si>
  <si>
    <t>7.</t>
  </si>
  <si>
    <t>↳ Bouillon de bœuf reconstitué (collectivité)  GRO-BOUIL-BOEUF</t>
  </si>
  <si>
    <t xml:space="preserve">    Eau (robinet - moy. France 2026)</t>
  </si>
  <si>
    <t xml:space="preserve">    Bouillon de bœuf déshydraté (Maggi)</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</si>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</sst>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24.5</v>
      </c>
      <c r="E7" s="6">
        <f>D7*$B$2</f>
        <v>24.5</v>
      </c>
      <c r="F7" t="s">
        <v>15</v>
      </c>
      <c r="G7" s="8">
        <f>E7*0.0043</f>
        <v>0.10535</v>
      </c>
    </row>
    <row r="8">
      <c r="A8" t="s">
        <v>16</v>
      </c>
      <c r="B8" t="s">
        <v>17</v>
      </c>
      <c r="C8" t="s">
        <v>18</v>
      </c>
      <c r="D8" s="4">
        <v>0.015</v>
      </c>
      <c r="E8" s="6">
        <f>D8*$B$2</f>
        <v>0.015</v>
      </c>
      <c r="F8" t="s">
        <v>19</v>
      </c>
      <c r="G8" s="8">
        <f>E8*12.5</f>
        <v>0.1875</v>
      </c>
    </row>
    <row r="9">
      <c r="A9" t="s">
        <v>20</v>
      </c>
      <c r="B9" t="s">
        <v>21</v>
      </c>
      <c r="C9" t="s">
        <v>22</v>
      </c>
      <c r="D9" s="4">
        <v>0.02</v>
      </c>
      <c r="E9" s="6">
        <f>D9*$B$2</f>
        <v>0.02</v>
      </c>
      <c r="F9" t="s">
        <v>19</v>
      </c>
      <c r="G9" s="8">
        <f>E9*28</f>
        <v>0.56</v>
      </c>
    </row>
    <row r="10">
      <c r="A10" t="s">
        <v>23</v>
      </c>
      <c r="B10" t="s">
        <v>24</v>
      </c>
      <c r="C10" t="s">
        <v>25</v>
      </c>
      <c r="D10" s="4">
        <v>5</v>
      </c>
      <c r="E10" s="6">
        <f>D10*$B$2</f>
        <v>5</v>
      </c>
      <c r="F10" t="s">
        <v>15</v>
      </c>
      <c r="G10" s="8">
        <f>E10*2.99</f>
        <v>14.95</v>
      </c>
    </row>
    <row r="11">
      <c r="A11" t="s">
        <v>26</v>
      </c>
      <c r="B11" t="s">
        <v>27</v>
      </c>
      <c r="C11" t="s">
        <v>28</v>
      </c>
      <c r="D11" s="4">
        <v>0.525</v>
      </c>
      <c r="E11" s="6">
        <f>D11*$B$2</f>
        <v>0.525</v>
      </c>
      <c r="F11" t="s">
        <v>19</v>
      </c>
      <c r="G11" s="8">
        <f>E11*8.19</f>
        <v>4.29975</v>
      </c>
    </row>
    <row r="12">
      <c r="A12" t="s">
        <v>29</v>
      </c>
      <c r="B12" t="s">
        <v>30</v>
      </c>
      <c r="C12" t="s">
        <v>31</v>
      </c>
      <c r="D12" s="4">
        <v>20</v>
      </c>
      <c r="E12" s="6">
        <f>D12*$B$2</f>
        <v>20</v>
      </c>
      <c r="F12" t="s">
        <v>19</v>
      </c>
      <c r="G12" s="8">
        <f>E12*1.99</f>
        <v>39.8</v>
      </c>
    </row>
    <row r="13">
      <c r="A13" t="s">
        <v>32</v>
      </c>
      <c r="B13" t="s">
        <v>33</v>
      </c>
      <c r="C13" t="s">
        <v>34</v>
      </c>
      <c r="D13" s="4">
        <v>0.125</v>
      </c>
      <c r="E13" s="6">
        <f>D13*$B$2</f>
        <v>0.125</v>
      </c>
      <c r="F13" t="s">
        <v>19</v>
      </c>
      <c r="G13" s="8">
        <f>E13*0.35</f>
        <v>0.04375</v>
      </c>
    </row>
    <row r="14">
      <c r="A14" t="s">
        <v>35</v>
      </c>
      <c r="B14" t="s">
        <v>36</v>
      </c>
      <c r="C14" t="s">
        <v>37</v>
      </c>
      <c r="D14" s="4">
        <v>0.25</v>
      </c>
      <c r="E14" s="6">
        <f>D14*$B$2</f>
        <v>0.25</v>
      </c>
      <c r="F14" t="s">
        <v>19</v>
      </c>
      <c r="G14" s="8">
        <f>E14*9.26</f>
        <v>2.315</v>
      </c>
    </row>
    <row r="15">
      <c r="A15" t="s">
        <v>38</v>
      </c>
      <c r="B15" t="s">
        <v>39</v>
      </c>
      <c r="C15" t="s">
        <v>37</v>
      </c>
      <c r="D15" s="4">
        <v>5</v>
      </c>
      <c r="E15" s="6">
        <f>D15*$B$2</f>
        <v>5</v>
      </c>
      <c r="F15" t="s">
        <v>19</v>
      </c>
      <c r="G15" s="8">
        <f>E15*3.89</f>
        <v>19.45</v>
      </c>
    </row>
    <row r="16">
      <c r="A16" t="s">
        <v>40</v>
      </c>
      <c r="B16" t="s">
        <v>41</v>
      </c>
      <c r="C16" t="s">
        <v>42</v>
      </c>
      <c r="D16" s="4">
        <v>7.5</v>
      </c>
      <c r="E16" s="6">
        <f>D16*$B$2</f>
        <v>7.5</v>
      </c>
      <c r="F16" t="s">
        <v>19</v>
      </c>
      <c r="G16" s="8">
        <f>E16*24.35</f>
        <v>182.625</v>
      </c>
    </row>
    <row r="17">
      <c r="A17" t="s">
        <v>43</v>
      </c>
      <c r="B17" t="s">
        <v>44</v>
      </c>
      <c r="C17" t="s">
        <v>42</v>
      </c>
      <c r="D17" s="4">
        <v>7.5</v>
      </c>
      <c r="E17" s="6">
        <f>D17*$B$2</f>
        <v>7.5</v>
      </c>
      <c r="F17" t="s">
        <v>19</v>
      </c>
      <c r="G17" s="8">
        <f>E17*10.44</f>
        <v>78.3</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52</v>
      </c>
      <c r="B3">
        <v>2</v>
      </c>
      <c r="C3"/>
      <c r="D3" t="inlineStr" s="11">
        <is>
          <t>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t>
        </is>
      </c>
      <c r="E3" t="s" s="11"/>
      <c r="F3"/>
    </row>
    <row r="4">
      <c r="A4" t="s">
        <v>52</v>
      </c>
      <c r="B4">
        <v>3</v>
      </c>
      <c r="C4"/>
      <c r="D4" t="inlineStr" s="11">
        <is>
          <t>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t>
        </is>
      </c>
      <c r="E4" t="s" s="11"/>
      <c r="F4"/>
    </row>
    <row r="5">
      <c r="A5" t="s">
        <v>52</v>
      </c>
      <c r="B5">
        <v>4</v>
      </c>
      <c r="C5"/>
      <c r="D5" t="inlineStr" s="11">
        <is>
          <t>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t>
        </is>
      </c>
      <c r="E5" t="s" s="11"/>
      <c r="F5"/>
    </row>
    <row r="6">
      <c r="A6" t="s">
        <v>52</v>
      </c>
      <c r="B6">
        <v>5</v>
      </c>
      <c r="C6"/>
      <c r="D6" t="inlineStr" s="11">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t>
        </is>
      </c>
      <c r="E6" t="s" s="11"/>
      <c r="F6"/>
    </row>
    <row r="7">
      <c r="A7" t="s">
        <v>52</v>
      </c>
      <c r="B7">
        <v>6</v>
      </c>
      <c r="C7"/>
      <c r="D7" t="s" s="11">
        <v>53</v>
      </c>
      <c r="E7" t="s" s="11"/>
      <c r="F7"/>
    </row>
    <row r="8">
      <c r="A8" t="s">
        <v>52</v>
      </c>
      <c r="B8">
        <v>7</v>
      </c>
      <c r="C8"/>
      <c r="D8" t="s" s="11">
        <v>54</v>
      </c>
      <c r="E8" t="s" s="11"/>
      <c r="F8"/>
    </row>
    <row r="9">
      <c r="A9" t="s">
        <v>55</v>
      </c>
      <c r="B9">
        <v>1</v>
      </c>
      <c r="C9"/>
      <c r="D9" t="s" s="11">
        <v>56</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57</v>
      </c>
      <c r="B1" t="s" s="7">
        <v>58</v>
      </c>
      <c r="C1" t="s" s="7">
        <v>59</v>
      </c>
      <c r="D1" t="s" s="7">
        <v>60</v>
      </c>
      <c r="E1" t="s" s="7">
        <v>10</v>
      </c>
    </row>
    <row r="2">
      <c r="A2">
        <v>0</v>
      </c>
      <c r="B2" t="s">
        <v>52</v>
      </c>
      <c r="C2" t="s">
        <v>61</v>
      </c>
      <c r="D2" s="6">
        <f>'Besoins'!$B$2*100</f>
        <v>100</v>
      </c>
      <c r="E2" t="s">
        <v>3</v>
      </c>
    </row>
    <row r="3">
      <c r="A3">
        <v>1</v>
      </c>
      <c r="B3" t="s">
        <v>62</v>
      </c>
      <c r="C3" t="s">
        <v>63</v>
      </c>
      <c r="D3" s="6">
        <f>'Besoins'!$B$2*5</f>
        <v>5</v>
      </c>
      <c r="E3" t="s">
        <v>3</v>
      </c>
    </row>
    <row r="4">
      <c r="A4">
        <v>1</v>
      </c>
      <c r="B4" t="s">
        <v>64</v>
      </c>
      <c r="C4" t="s">
        <v>65</v>
      </c>
      <c r="D4" s="6">
        <f>'Besoins'!$B$2*7.5</f>
        <v>7.5</v>
      </c>
      <c r="E4" t="s">
        <v>19</v>
      </c>
    </row>
    <row r="5">
      <c r="A5">
        <v>1</v>
      </c>
      <c r="B5" t="s">
        <v>66</v>
      </c>
      <c r="C5" t="s">
        <v>65</v>
      </c>
      <c r="D5" s="6">
        <f>'Besoins'!$B$2*7.5</f>
        <v>7.5</v>
      </c>
      <c r="E5" t="s">
        <v>19</v>
      </c>
    </row>
    <row r="6">
      <c r="A6">
        <v>1</v>
      </c>
      <c r="B6" t="s">
        <v>67</v>
      </c>
      <c r="C6" t="s">
        <v>65</v>
      </c>
      <c r="D6" s="6">
        <f>'Besoins'!$B$2*5</f>
        <v>5</v>
      </c>
      <c r="E6" t="s">
        <v>19</v>
      </c>
    </row>
    <row r="7">
      <c r="A7">
        <v>1</v>
      </c>
      <c r="B7" t="s">
        <v>68</v>
      </c>
      <c r="C7" t="s">
        <v>65</v>
      </c>
      <c r="D7" s="6">
        <f>'Besoins'!$B$2*0.25</f>
        <v>0.25</v>
      </c>
      <c r="E7" t="s">
        <v>19</v>
      </c>
    </row>
    <row r="8">
      <c r="A8">
        <v>1</v>
      </c>
      <c r="B8" t="s">
        <v>69</v>
      </c>
      <c r="C8" t="s">
        <v>65</v>
      </c>
      <c r="D8" s="6">
        <f>'Besoins'!$B$2*0.02</f>
        <v>0.02</v>
      </c>
      <c r="E8" t="s">
        <v>19</v>
      </c>
    </row>
    <row r="9">
      <c r="A9">
        <v>1</v>
      </c>
      <c r="B9" t="s">
        <v>70</v>
      </c>
      <c r="C9" t="s">
        <v>65</v>
      </c>
      <c r="D9" s="6">
        <f>'Besoins'!$B$2*5</f>
        <v>5</v>
      </c>
      <c r="E9" t="s">
        <v>15</v>
      </c>
    </row>
    <row r="10">
      <c r="A10">
        <v>1</v>
      </c>
      <c r="B10" t="s">
        <v>71</v>
      </c>
      <c r="C10" t="s">
        <v>61</v>
      </c>
      <c r="D10" s="6">
        <f>'Besoins'!$B$2*5</f>
        <v>5</v>
      </c>
      <c r="E10" t="s">
        <v>15</v>
      </c>
    </row>
    <row r="11">
      <c r="A11">
        <v>2</v>
      </c>
      <c r="B11" t="s">
        <v>72</v>
      </c>
      <c r="C11" t="s">
        <v>65</v>
      </c>
      <c r="D11" s="6">
        <f>'Besoins'!$B$2*4.9</f>
        <v>4.9</v>
      </c>
      <c r="E11" t="s">
        <v>15</v>
      </c>
    </row>
    <row r="12">
      <c r="A12">
        <v>2</v>
      </c>
      <c r="B12" t="s">
        <v>73</v>
      </c>
      <c r="C12" t="s">
        <v>65</v>
      </c>
      <c r="D12" s="6">
        <f>'Besoins'!$B$2*0.105</f>
        <v>0.105</v>
      </c>
      <c r="E12" t="s">
        <v>19</v>
      </c>
    </row>
    <row r="13">
      <c r="A13">
        <v>1</v>
      </c>
      <c r="B13" t="s">
        <v>71</v>
      </c>
      <c r="C13" t="s">
        <v>61</v>
      </c>
      <c r="D13" s="6">
        <f>'Besoins'!$B$2*20</f>
        <v>20</v>
      </c>
      <c r="E13" t="s">
        <v>15</v>
      </c>
    </row>
    <row r="14">
      <c r="A14">
        <v>2</v>
      </c>
      <c r="B14" t="s">
        <v>72</v>
      </c>
      <c r="C14" t="s">
        <v>65</v>
      </c>
      <c r="D14" s="6">
        <f>'Besoins'!$B$2*19.6</f>
        <v>19.6</v>
      </c>
      <c r="E14" t="s">
        <v>15</v>
      </c>
    </row>
    <row r="15">
      <c r="A15">
        <v>2</v>
      </c>
      <c r="B15" t="s">
        <v>73</v>
      </c>
      <c r="C15" t="s">
        <v>65</v>
      </c>
      <c r="D15" s="6">
        <f>'Besoins'!$B$2*0.42</f>
        <v>0.42</v>
      </c>
      <c r="E15" t="s">
        <v>19</v>
      </c>
    </row>
    <row r="16">
      <c r="A16">
        <v>1</v>
      </c>
      <c r="B16" t="s">
        <v>74</v>
      </c>
      <c r="C16" t="s">
        <v>65</v>
      </c>
      <c r="D16" s="6">
        <f>'Besoins'!$B$2*0.125</f>
        <v>0.125</v>
      </c>
      <c r="E16" t="s">
        <v>19</v>
      </c>
    </row>
    <row r="17">
      <c r="A17">
        <v>1</v>
      </c>
      <c r="B17" t="s">
        <v>75</v>
      </c>
      <c r="C17" t="s">
        <v>65</v>
      </c>
      <c r="D17" s="6">
        <f>'Besoins'!$B$2*0.015</f>
        <v>0.015</v>
      </c>
      <c r="E1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76</v>
      </c>
      <c r="B1"/>
      <c r="C1"/>
      <c r="D1"/>
    </row>
    <row r="2">
      <c r="A2" t="str" s="12">
        <f>"GRO_CDC_153C · GRO.COMPLETS · référence : "&amp;Besoins!B3&amp;" "&amp;Besoins!C3&amp;" · multiplicateur réglable sur la feuille ""Besoins"""</f>
        <v>GRO_CDC_153C · GRO.COMPLETS · référence : 100 pc · multiplicateur réglable sur la feuille </v>
      </c>
      <c r="B2"/>
      <c r="C2"/>
      <c r="D2"/>
    </row>
    <row r="3">
      <c r="A3"/>
      <c r="B3"/>
      <c r="C3"/>
      <c r="D3"/>
    </row>
    <row r="4">
      <c r="A4" t="s" s="13">
        <v>77</v>
      </c>
      <c r="B4"/>
      <c r="C4"/>
      <c r="D4"/>
    </row>
    <row r="5">
      <c r="A5" t="s" s="14">
        <v>78</v>
      </c>
      <c r="B5" t="str" s="11">
        <f>Procedure!D2</f>
        <v>Mise en place du poste de travail — Vérifier les D.L.C., peser les denrées, sélectionner le matériel nécessaire. Laver et désinfecter le matériel et le poste de travail en suivant les protocoles.</v>
      </c>
      <c r="C5"/>
      <c r="D5"/>
    </row>
    <row r="6">
      <c r="A6" t="s" s="14">
        <v>79</v>
      </c>
      <c r="B6" t="str" s="11">
        <f>Procedure!D3</f>
        <v>Préparations préliminaires — Déconditionner les sacs de pommes de terre en lamelles précuites sous vide suivant la procédure (1 sac de 4 kg par bac). Réserver au froid. Tailler les viandes en morceaux de 50 g. Réserver au froid en attente d'utilisation. Travailler les viandes halal sur un poste et avec un matériel dédiés.</v>
      </c>
      <c r="C6"/>
      <c r="D6"/>
    </row>
    <row r="7">
      <c r="A7"/>
      <c r="B7" t="s">
        <v>80</v>
      </c>
      <c r="C7" s="6">
        <f>'Besoins'!$B$2*5</f>
        <v>5</v>
      </c>
      <c r="D7" t="s">
        <v>3</v>
      </c>
    </row>
    <row r="8">
      <c r="A8"/>
      <c r="B8" t="str">
        <f>Besoins!B17</f>
        <v>Paleron de bœuf halal</v>
      </c>
      <c r="C8" s="6">
        <f>Besoins!E17</f>
        <v>7.5</v>
      </c>
      <c r="D8" t="str">
        <f>Besoins!F17</f>
        <v>kg</v>
      </c>
    </row>
    <row r="9">
      <c r="A9"/>
      <c r="B9" t="str">
        <f>Besoins!B16</f>
        <v>Épaule d'agneau désossée halal</v>
      </c>
      <c r="C9" s="6">
        <f>Besoins!E16</f>
        <v>7.5</v>
      </c>
      <c r="D9" t="str">
        <f>Besoins!F16</f>
        <v>kg</v>
      </c>
    </row>
    <row r="10">
      <c r="A10" t="s" s="14">
        <v>81</v>
      </c>
      <c r="B10" t="str" s="11">
        <f>Procedure!D4</f>
        <v>Faire mariner la viande — Dans un bac GN 1/1 H 250 en polycarbonate, déposer alternativement, une couche d'oignons émincés et une couche de viandes halal (bœuf et agneau mélangés), avec l'ail haché, le thym déshydraté, le sel et le poivre. Mouiller avec le jus de raisin blanc et 5 litres de bouillon de bœuf (marinade sans alcool). Couvrir. Indiquer sur le couvercle la traçabilité de la viande et la date de mise en marinade. Stocker au froid. Dans un rondeau, confectionner 25 litres de bouillon de bœuf (5 litres pour la marinade, 20 litres pour le mouillement), à partir de fond déshydraté et en se reportant aux recommandations du fabricant. Maintenir au chaud en attente d'utilisation.</v>
      </c>
      <c r="C10"/>
      <c r="D10"/>
    </row>
    <row r="11">
      <c r="A11"/>
      <c r="B11" t="str">
        <f>Besoins!B15</f>
        <v>Oignons émincés surgelés</v>
      </c>
      <c r="C11" s="6">
        <f>Besoins!E15</f>
        <v>5</v>
      </c>
      <c r="D11" t="str">
        <f>Besoins!F15</f>
        <v>kg</v>
      </c>
    </row>
    <row r="12">
      <c r="A12"/>
      <c r="B12" t="str">
        <f>Besoins!B14</f>
        <v>Ail haché IQF</v>
      </c>
      <c r="C12" s="6">
        <f>Besoins!E14</f>
        <v>0.25</v>
      </c>
      <c r="D12" t="str">
        <f>Besoins!F14</f>
        <v>kg</v>
      </c>
    </row>
    <row r="13">
      <c r="A13"/>
      <c r="B13" t="str">
        <f>Besoins!B9</f>
        <v>Fleur de thym dehydratee</v>
      </c>
      <c r="C13" s="6">
        <f>Besoins!E9</f>
        <v>0.02</v>
      </c>
      <c r="D13" t="str">
        <f>Besoins!F9</f>
        <v>kg</v>
      </c>
    </row>
    <row r="14">
      <c r="A14"/>
      <c r="B14" t="str">
        <f>Besoins!B13</f>
        <v>Sel fin de cuisine</v>
      </c>
      <c r="C14" s="6">
        <f>Besoins!E13</f>
        <v>0.125</v>
      </c>
      <c r="D14" t="str">
        <f>Besoins!F13</f>
        <v>kg</v>
      </c>
    </row>
    <row r="15">
      <c r="A15"/>
      <c r="B15" t="str">
        <f>Besoins!B8</f>
        <v>Poivre noir moulu</v>
      </c>
      <c r="C15" s="6">
        <f>Besoins!E8</f>
        <v>0.015</v>
      </c>
      <c r="D15" t="str">
        <f>Besoins!F8</f>
        <v>kg</v>
      </c>
    </row>
    <row r="16">
      <c r="A16"/>
      <c r="B16" t="str">
        <f>Besoins!B10</f>
        <v>Pur jus de raisin brique 1L</v>
      </c>
      <c r="C16" s="6">
        <f>Besoins!E10</f>
        <v>5</v>
      </c>
      <c r="D16" t="str">
        <f>Besoins!F10</f>
        <v>lt</v>
      </c>
    </row>
    <row r="17">
      <c r="A17"/>
      <c r="B17" t="s">
        <v>82</v>
      </c>
      <c r="C17" s="6">
        <f>'Besoins'!$B$2*5</f>
        <v>5</v>
      </c>
      <c r="D17" t="s">
        <v>15</v>
      </c>
    </row>
    <row r="18">
      <c r="A18"/>
      <c r="B18" t="s">
        <v>82</v>
      </c>
      <c r="C18" s="6">
        <f>'Besoins'!$B$2*20</f>
        <v>20</v>
      </c>
      <c r="D18" t="s">
        <v>15</v>
      </c>
    </row>
    <row r="19">
      <c r="A19" t="s" s="14">
        <v>83</v>
      </c>
      <c r="B19" t="str" s="11">
        <f>Procedure!D5</f>
        <v>Garnir les bacs de cuisson — Égoutter et réserver séparément, la viande et les oignons émincés. Récupérer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la marinade dans les bacs de cuisson. Compléter le mouillement au niveau supérieur des pommes de terre, avec le bouillon de bœuf.</v>
      </c>
      <c r="C19"/>
      <c r="D19"/>
    </row>
    <row r="20">
      <c r="A20" t="s" s="14">
        <v>84</v>
      </c>
      <c r="B20" t="str" s="11">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 Identifier les bacs halal.</v>
      </c>
      <c r="C20"/>
      <c r="D20"/>
    </row>
    <row r="21">
      <c r="A21" t="s" s="14">
        <v>85</v>
      </c>
      <c r="B21" t="str" s="11">
        <f>Procedure!D7</f>
        <v>Dresser et servir — Dresser la portion de viande et de pommes de terre à l'assiette. Accompagner de salade verte.</v>
      </c>
      <c r="C21"/>
      <c r="D21"/>
    </row>
    <row r="22">
      <c r="A22" t="s" s="14">
        <v>86</v>
      </c>
      <c r="B22" t="str" s="11">
        <f>Procedure!D8</f>
        <v>Commentaire — Version halal sans alcool de la Fiche 153. Pour la version tradition, voir 153A (bœuf) ou 153B (trois viandes).</v>
      </c>
      <c r="C22"/>
      <c r="D22"/>
    </row>
    <row r="23">
      <c r="A23"/>
      <c r="B23"/>
      <c r="C23"/>
      <c r="D23"/>
    </row>
    <row r="24">
      <c r="A24" t="s" s="13">
        <v>87</v>
      </c>
      <c r="B24"/>
      <c r="C24"/>
      <c r="D24"/>
    </row>
    <row r="25">
      <c r="A25" t="s" s="14">
        <v>78</v>
      </c>
      <c r="B25" t="str" s="11">
        <f>Procedure!D9</f>
        <v>Délayer la poudre dans l'eau froide en fouettant, puis porter à ébullition en remuant régulièrement.</v>
      </c>
      <c r="C25"/>
      <c r="D25"/>
    </row>
    <row r="26">
      <c r="A26"/>
      <c r="B26" t="s">
        <v>88</v>
      </c>
      <c r="C26" s="6">
        <f>'Besoins'!$B$2*19.6</f>
        <v>19.6</v>
      </c>
      <c r="D26" t="s">
        <v>15</v>
      </c>
    </row>
    <row r="27">
      <c r="A27"/>
      <c r="B27" t="s">
        <v>89</v>
      </c>
      <c r="C27" s="6">
        <f>'Besoins'!$B$2*0.42</f>
        <v>0.42</v>
      </c>
      <c r="D27" t="s">
        <v>19</v>
      </c>
    </row>
    <row r="28">
      <c r="A28"/>
      <c r="B28"/>
      <c r="C28"/>
      <c r="D28"/>
    </row>
    <row r="29">
      <c r="A29" t="s" s="15">
        <v>90</v>
      </c>
      <c r="B29"/>
      <c r="C29"/>
      <c r="D29"/>
    </row>
  </sheetData>
  <sheetProtection sheet="1" formatRows="0" formatColumns="0"/>
  <mergeCells count="13">
    <mergeCell ref="A1:D1"/>
    <mergeCell ref="A2:D2"/>
    <mergeCell ref="A4:D4"/>
    <mergeCell ref="B5:D5"/>
    <mergeCell ref="B6:D6"/>
    <mergeCell ref="B10:D10"/>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2026-09-27T16:42:07Z</dcterms:created>
  <dc:title>BAECKEOFA HALAL (BŒUF ET AGNEAU</dc:title>
  <dc:subject/>
  <dc:creator>CUIS.web</dc:creator>
  <cp:lastModifiedBy/>
  <cp:keywords/>
  <dc:description>Export automatique — moteur récursif d'origine : Bernard Vandendaele</dc:description>
  <cp:category/>
  <dc:language>en-US</dc:language>
  <dcterms:modified xsi:type="dcterms:W3CDTF">2026-09-27T16:42:07Z</dcterms:modified>
  <cp:revision>1</cp:revision>
</cp:coreProperties>
</file>