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<sst xmlns="http://schemas.openxmlformats.org/spreadsheetml/2006/main" count="79" uniqueCount="79">
  <si>
    <t>Besoins matière</t>
  </si>
  <si>
    <t>Multiplicateur souhaité</t>
  </si>
  <si>
    <t>Quantité de référence</t>
  </si>
  <si>
    <t>pc</t>
  </si>
  <si>
    <t>Quantité obtenue</t>
  </si>
  <si>
    <t>Code</t>
  </si>
  <si>
    <t>Matière première</t>
  </si>
  <si>
    <t>Classe</t>
  </si>
  <si>
    <t>Base (×1, modifiable)</t>
  </si>
  <si>
    <t>Quantité</t>
  </si>
  <si>
    <t>Unité</t>
  </si>
  <si>
    <t>Coût H.T.</t>
  </si>
  <si>
    <t>RNM100733</t>
  </si>
  <si>
    <t>Lardons lardon cru fumé</t>
  </si>
  <si>
    <t>Charcuterie</t>
  </si>
  <si>
    <t>kg</t>
  </si>
  <si>
    <t>EPI-POIVRE-NOIR</t>
  </si>
  <si>
    <t>Poivre noir moulu</t>
  </si>
  <si>
    <t>Épices en poudre et graines</t>
  </si>
  <si>
    <t>VIN-BLANC-SAVOIE</t>
  </si>
  <si>
    <t>Vin blanc de Savoie de cuisson</t>
  </si>
  <si>
    <t>Boissons</t>
  </si>
  <si>
    <t>lt</t>
  </si>
  <si>
    <t>BEU-DOUX</t>
  </si>
  <si>
    <t>Beurre doux 82% MG plaquette</t>
  </si>
  <si>
    <t>Beurres et margarines</t>
  </si>
  <si>
    <t>CRE-FRAICHE-EP</t>
  </si>
  <si>
    <t>Crème fraîche épaisse 30% MG</t>
  </si>
  <si>
    <t>Crèmes fraîches et laitières</t>
  </si>
  <si>
    <t>RNM0150155</t>
  </si>
  <si>
    <t>REBLOCHON laitier</t>
  </si>
  <si>
    <t>Fromages</t>
  </si>
  <si>
    <t>MOZZA-COSETTE</t>
  </si>
  <si>
    <t>Mozzarella en cosette</t>
  </si>
  <si>
    <t>Produits laitiers</t>
  </si>
  <si>
    <t>SEL-FIN</t>
  </si>
  <si>
    <t>Sel fin de cuisine</t>
  </si>
  <si>
    <t>Sels et condiments de base</t>
  </si>
  <si>
    <t>RNMS00812</t>
  </si>
  <si>
    <t>Ail haché IQF</t>
  </si>
  <si>
    <t>Légumes surgelés</t>
  </si>
  <si>
    <t>RNMS00780</t>
  </si>
  <si>
    <t>Oignons émincés surgelés</t>
  </si>
  <si>
    <t>PDT-RONDELLE-SUR</t>
  </si>
  <si>
    <t>Pommes de terre rondelles precuites surgelees</t>
  </si>
  <si>
    <t>Total</t>
  </si>
  <si>
    <t>Recette</t>
  </si>
  <si>
    <t>#</t>
  </si>
  <si>
    <t>Verbe</t>
  </si>
  <si>
    <t>Étape</t>
  </si>
  <si>
    <t>Précision technique</t>
  </si>
  <si>
    <t>Durée</t>
  </si>
  <si>
    <t>TARTIFLETTE EN COUCHES (MÉTHODE 1)</t>
  </si>
  <si>
    <t>Niveau</t>
  </si>
  <si>
    <t>Composant</t>
  </si>
  <si>
    <t>Type</t>
  </si>
  <si>
    <t>Quantité (× multiplicateur, voir feuille Besoins)</t>
  </si>
  <si>
    <t>recette</t>
  </si>
  <si>
    <t xml:space="preserve">    ↳ Pommes de terre rondelles precuites surgelees</t>
  </si>
  <si>
    <t>matiere</t>
  </si>
  <si>
    <t xml:space="preserve">    ↳ Lardons lardon cru fumé</t>
  </si>
  <si>
    <t xml:space="preserve">    ↳ Oignons émincés surgelés</t>
  </si>
  <si>
    <t xml:space="preserve">    ↳ Ail haché IQF</t>
  </si>
  <si>
    <t xml:space="preserve">    ↳ Vin blanc de Savoie de cuisson</t>
  </si>
  <si>
    <t xml:space="preserve">    ↳ Crème fraîche épaisse 30% MG</t>
  </si>
  <si>
    <t xml:space="preserve">    ↳ Mozzarella en cosette</t>
  </si>
  <si>
    <t xml:space="preserve">    ↳ REBLOCHON laitier</t>
  </si>
  <si>
    <t xml:space="preserve">    ↳ Beurre doux 82% MG plaquette</t>
  </si>
  <si>
    <t xml:space="preserve">    ↳ Sel fin de cuisine</t>
  </si>
  <si>
    <t xml:space="preserve">    ↳ Poivre noir moulu</t>
  </si>
  <si>
    <t>Fiche technique — TARTIFLETTE EN COUCHES (MÉTHODE 1)</t>
  </si>
  <si>
    <t>TARTIFLETTE EN COUCHES (MÉTHODE 1)  GRO_CDC_152A</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</si>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</sst>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5</v>
      </c>
      <c r="E7" s="6">
        <f>D7*$B$2</f>
        <v>5</v>
      </c>
      <c r="F7" t="s">
        <v>15</v>
      </c>
      <c r="G7" s="8">
        <f>E7*8.96</f>
        <v>44.8</v>
      </c>
    </row>
    <row r="8">
      <c r="A8" t="s">
        <v>16</v>
      </c>
      <c r="B8" t="s">
        <v>17</v>
      </c>
      <c r="C8" t="s">
        <v>18</v>
      </c>
      <c r="D8" s="4">
        <v>0.007</v>
      </c>
      <c r="E8" s="6">
        <f>D8*$B$2</f>
        <v>0.007</v>
      </c>
      <c r="F8" t="s">
        <v>15</v>
      </c>
      <c r="G8" s="8">
        <f>E8*12.5</f>
        <v>0.0875</v>
      </c>
    </row>
    <row r="9">
      <c r="A9" t="s">
        <v>19</v>
      </c>
      <c r="B9" t="s">
        <v>20</v>
      </c>
      <c r="C9" t="s">
        <v>21</v>
      </c>
      <c r="D9" s="4">
        <v>1.5</v>
      </c>
      <c r="E9" s="6">
        <f>D9*$B$2</f>
        <v>1.5</v>
      </c>
      <c r="F9" t="s">
        <v>22</v>
      </c>
      <c r="G9" s="8">
        <f>E9*7.5</f>
        <v>11.25</v>
      </c>
    </row>
    <row r="10">
      <c r="A10" t="s">
        <v>23</v>
      </c>
      <c r="B10" t="s">
        <v>24</v>
      </c>
      <c r="C10" t="s">
        <v>25</v>
      </c>
      <c r="D10" s="4">
        <v>0.25</v>
      </c>
      <c r="E10" s="6">
        <f>D10*$B$2</f>
        <v>0.25</v>
      </c>
      <c r="F10" t="s">
        <v>15</v>
      </c>
      <c r="G10" s="8">
        <f>E10*5.2</f>
        <v>1.3</v>
      </c>
    </row>
    <row r="11">
      <c r="A11" t="s">
        <v>26</v>
      </c>
      <c r="B11" t="s">
        <v>27</v>
      </c>
      <c r="C11" t="s">
        <v>28</v>
      </c>
      <c r="D11" s="4">
        <v>5</v>
      </c>
      <c r="E11" s="6">
        <f>D11*$B$2</f>
        <v>5</v>
      </c>
      <c r="F11" t="s">
        <v>15</v>
      </c>
      <c r="G11" s="8">
        <f>E11*3.1</f>
        <v>15.5</v>
      </c>
    </row>
    <row r="12">
      <c r="A12" t="s">
        <v>29</v>
      </c>
      <c r="B12" t="s">
        <v>30</v>
      </c>
      <c r="C12" t="s">
        <v>31</v>
      </c>
      <c r="D12" s="4">
        <v>5</v>
      </c>
      <c r="E12" s="6">
        <f>D12*$B$2</f>
        <v>5</v>
      </c>
      <c r="F12" t="s">
        <v>15</v>
      </c>
      <c r="G12" s="8">
        <f>E12*13</f>
        <v>65</v>
      </c>
    </row>
    <row r="13">
      <c r="A13" t="s">
        <v>32</v>
      </c>
      <c r="B13" t="s">
        <v>33</v>
      </c>
      <c r="C13" t="s">
        <v>34</v>
      </c>
      <c r="D13" s="4">
        <v>5</v>
      </c>
      <c r="E13" s="6">
        <f>D13*$B$2</f>
        <v>5</v>
      </c>
      <c r="F13" t="s">
        <v>15</v>
      </c>
      <c r="G13" s="8">
        <f>E13*8.5</f>
        <v>42.5</v>
      </c>
    </row>
    <row r="14">
      <c r="A14" t="s">
        <v>35</v>
      </c>
      <c r="B14" t="s">
        <v>36</v>
      </c>
      <c r="C14" t="s">
        <v>37</v>
      </c>
      <c r="D14" s="4">
        <v>0.073</v>
      </c>
      <c r="E14" s="6">
        <f>D14*$B$2</f>
        <v>0.073</v>
      </c>
      <c r="F14" t="s">
        <v>15</v>
      </c>
      <c r="G14" s="8">
        <f>E14*0.35</f>
        <v>0.02555</v>
      </c>
    </row>
    <row r="15">
      <c r="A15" t="s">
        <v>38</v>
      </c>
      <c r="B15" t="s">
        <v>39</v>
      </c>
      <c r="C15" t="s">
        <v>40</v>
      </c>
      <c r="D15" s="4">
        <v>0.2</v>
      </c>
      <c r="E15" s="6">
        <f>D15*$B$2</f>
        <v>0.2</v>
      </c>
      <c r="F15" t="s">
        <v>15</v>
      </c>
      <c r="G15" s="8">
        <f>E15*9.26</f>
        <v>1.852</v>
      </c>
    </row>
    <row r="16">
      <c r="A16" t="s">
        <v>41</v>
      </c>
      <c r="B16" t="s">
        <v>42</v>
      </c>
      <c r="C16" t="s">
        <v>40</v>
      </c>
      <c r="D16" s="4">
        <v>5</v>
      </c>
      <c r="E16" s="6">
        <f>D16*$B$2</f>
        <v>5</v>
      </c>
      <c r="F16" t="s">
        <v>15</v>
      </c>
      <c r="G16" s="8">
        <f>E16*3.89</f>
        <v>19.45</v>
      </c>
    </row>
    <row r="17">
      <c r="A17" t="s">
        <v>43</v>
      </c>
      <c r="B17" t="s">
        <v>44</v>
      </c>
      <c r="C17" t="s">
        <v>40</v>
      </c>
      <c r="D17" s="4">
        <v>24</v>
      </c>
      <c r="E17" s="6">
        <f>D17*$B$2</f>
        <v>24</v>
      </c>
      <c r="F17" t="s">
        <v>15</v>
      </c>
      <c r="G17" s="8">
        <f>E17*2.6</f>
        <v>62.4</v>
      </c>
    </row>
    <row r="18">
      <c r="A18"/>
      <c r="B18"/>
      <c r="C18"/>
      <c r="D18"/>
      <c r="E18"/>
      <c r="F18" t="s" s="9">
        <v>45</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46</v>
      </c>
      <c r="B1" t="s" s="7">
        <v>47</v>
      </c>
      <c r="C1" t="s" s="7">
        <v>48</v>
      </c>
      <c r="D1" t="s" s="7">
        <v>49</v>
      </c>
      <c r="E1" t="s" s="7">
        <v>50</v>
      </c>
      <c r="F1" t="s" s="7">
        <v>51</v>
      </c>
    </row>
    <row r="2">
      <c r="A2" t="s">
        <v>52</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52</v>
      </c>
      <c r="B3">
        <v>2</v>
      </c>
      <c r="C3"/>
      <c r="D3" t="inlineStr" s="11">
        <is>
          <t>Préparations préliminaires — Déconditionner les lardons fumés suivant la procédure. Réserver au froid en attente d'utilisation. Écroûter légèrement le reblochon. Couper en lamelles le reblochon. Réserver au froid. Dans une petite calotte, faire fondre le beurre. Au pinceau, badigeonner l'intérieur de 7 bacs GN 1/1 H 65. Réserver.</t>
        </is>
      </c>
      <c r="E3" t="s" s="11"/>
      <c r="F3"/>
    </row>
    <row r="4">
      <c r="A4" t="s">
        <v>52</v>
      </c>
      <c r="B4">
        <v>3</v>
      </c>
      <c r="C4"/>
      <c r="D4" t="inlineStr" s="11">
        <is>
          <t>Préparer les éléments de la tartiflette — Dans la sauteuse, avec un peu d'huile, faire revenir les lardons. Ajouter aux lardons, les oignons émincés et l'ail haché. Assaisonner. Déglacer au vin blanc (facultatif). Laisser réduire à sec.</t>
        </is>
      </c>
      <c r="E4" t="s" s="11"/>
      <c r="F4"/>
    </row>
    <row r="5">
      <c r="A5" t="s">
        <v>52</v>
      </c>
      <c r="B5">
        <v>4</v>
      </c>
      <c r="C5"/>
      <c r="D5" t="inlineStr" s="11">
        <is>
          <t>Marquer la cuisson de la tartiflette — Préchauffer le four sur la position chaleur sèche à + 170 °C. En alternance dans chaque bac beurré, déposer dans le fond une couche de 1,7 kg de pommes de terre en rondelles surgelées, une couche d'oignons, d'ail et de lardons. Parsemer 500 g de cosette de mozzarella. Napper de 750 g de crème fraîche et couvrir d'une deuxième couche de 1,7 kg pommes de terre. Sur la deuxième couche de pommes de terre en rondelles, saupoudrer le reste de la mozzarella. Terminer le dressage de chaque bac, en disposant les lamelles de reblochon sur la surface.</t>
        </is>
      </c>
      <c r="E5" t="s" s="11"/>
      <c r="F5"/>
    </row>
    <row r="6">
      <c r="A6" t="s">
        <v>52</v>
      </c>
      <c r="B6">
        <v>5</v>
      </c>
      <c r="C6"/>
      <c r="D6" t="inlineStr" s="11">
        <is>
          <t>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t>
        </is>
      </c>
      <c r="E6" t="s" s="11"/>
      <c r="F6"/>
    </row>
    <row r="7">
      <c r="A7" t="s">
        <v>52</v>
      </c>
      <c r="B7">
        <v>6</v>
      </c>
      <c r="C7"/>
      <c r="D7" t="inlineStr" s="11">
        <is>
          <t>Dresser et servir — Découper chaque bac en 16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t>
        </is>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53</v>
      </c>
      <c r="B1" t="s" s="7">
        <v>54</v>
      </c>
      <c r="C1" t="s" s="7">
        <v>55</v>
      </c>
      <c r="D1" t="s" s="7">
        <v>56</v>
      </c>
      <c r="E1" t="s" s="7">
        <v>10</v>
      </c>
    </row>
    <row r="2">
      <c r="A2">
        <v>0</v>
      </c>
      <c r="B2" t="s">
        <v>52</v>
      </c>
      <c r="C2" t="s">
        <v>57</v>
      </c>
      <c r="D2" s="6">
        <f>'Besoins'!$B$2*100</f>
        <v>100</v>
      </c>
      <c r="E2" t="s">
        <v>3</v>
      </c>
    </row>
    <row r="3">
      <c r="A3">
        <v>1</v>
      </c>
      <c r="B3" t="s">
        <v>58</v>
      </c>
      <c r="C3" t="s">
        <v>59</v>
      </c>
      <c r="D3" s="6">
        <f>'Besoins'!$B$2*24</f>
        <v>24</v>
      </c>
      <c r="E3" t="s">
        <v>15</v>
      </c>
    </row>
    <row r="4">
      <c r="A4">
        <v>1</v>
      </c>
      <c r="B4" t="s">
        <v>60</v>
      </c>
      <c r="C4" t="s">
        <v>59</v>
      </c>
      <c r="D4" s="6">
        <f>'Besoins'!$B$2*5</f>
        <v>5</v>
      </c>
      <c r="E4" t="s">
        <v>15</v>
      </c>
    </row>
    <row r="5">
      <c r="A5">
        <v>1</v>
      </c>
      <c r="B5" t="s">
        <v>61</v>
      </c>
      <c r="C5" t="s">
        <v>59</v>
      </c>
      <c r="D5" s="6">
        <f>'Besoins'!$B$2*5</f>
        <v>5</v>
      </c>
      <c r="E5" t="s">
        <v>15</v>
      </c>
    </row>
    <row r="6">
      <c r="A6">
        <v>1</v>
      </c>
      <c r="B6" t="s">
        <v>62</v>
      </c>
      <c r="C6" t="s">
        <v>59</v>
      </c>
      <c r="D6" s="6">
        <f>'Besoins'!$B$2*0.2</f>
        <v>0.2</v>
      </c>
      <c r="E6" t="s">
        <v>15</v>
      </c>
    </row>
    <row r="7">
      <c r="A7">
        <v>1</v>
      </c>
      <c r="B7" t="s">
        <v>63</v>
      </c>
      <c r="C7" t="s">
        <v>59</v>
      </c>
      <c r="D7" s="6">
        <f>'Besoins'!$B$2*1.5</f>
        <v>1.5</v>
      </c>
      <c r="E7" t="s">
        <v>22</v>
      </c>
    </row>
    <row r="8">
      <c r="A8">
        <v>1</v>
      </c>
      <c r="B8" t="s">
        <v>64</v>
      </c>
      <c r="C8" t="s">
        <v>59</v>
      </c>
      <c r="D8" s="6">
        <f>'Besoins'!$B$2*5</f>
        <v>5</v>
      </c>
      <c r="E8" t="s">
        <v>15</v>
      </c>
    </row>
    <row r="9">
      <c r="A9">
        <v>1</v>
      </c>
      <c r="B9" t="s">
        <v>65</v>
      </c>
      <c r="C9" t="s">
        <v>59</v>
      </c>
      <c r="D9" s="6">
        <f>'Besoins'!$B$2*5</f>
        <v>5</v>
      </c>
      <c r="E9" t="s">
        <v>15</v>
      </c>
    </row>
    <row r="10">
      <c r="A10">
        <v>1</v>
      </c>
      <c r="B10" t="s">
        <v>66</v>
      </c>
      <c r="C10" t="s">
        <v>59</v>
      </c>
      <c r="D10" s="6">
        <f>'Besoins'!$B$2*5</f>
        <v>5</v>
      </c>
      <c r="E10" t="s">
        <v>15</v>
      </c>
    </row>
    <row r="11">
      <c r="A11">
        <v>1</v>
      </c>
      <c r="B11" t="s">
        <v>67</v>
      </c>
      <c r="C11" t="s">
        <v>59</v>
      </c>
      <c r="D11" s="6">
        <f>'Besoins'!$B$2*0.25</f>
        <v>0.25</v>
      </c>
      <c r="E11" t="s">
        <v>15</v>
      </c>
    </row>
    <row r="12">
      <c r="A12">
        <v>1</v>
      </c>
      <c r="B12" t="s">
        <v>68</v>
      </c>
      <c r="C12" t="s">
        <v>59</v>
      </c>
      <c r="D12" s="6">
        <f>'Besoins'!$B$2*0.073</f>
        <v>0.073</v>
      </c>
      <c r="E12" t="s">
        <v>15</v>
      </c>
    </row>
    <row r="13">
      <c r="A13">
        <v>1</v>
      </c>
      <c r="B13" t="s">
        <v>69</v>
      </c>
      <c r="C13" t="s">
        <v>59</v>
      </c>
      <c r="D13" s="6">
        <f>'Besoins'!$B$2*0.007</f>
        <v>0.007</v>
      </c>
      <c r="E13"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2">
        <v>70</v>
      </c>
      <c r="B1"/>
      <c r="C1"/>
      <c r="D1"/>
    </row>
    <row r="2">
      <c r="A2" t="str" s="12">
        <f>"GRO_CDC_152A · GRO.COMPLETS · référence : "&amp;Besoins!B3&amp;" "&amp;Besoins!C3&amp;" · multiplicateur réglable sur la feuille ""Besoins"""</f>
        <v>GRO_CDC_152A · GRO.COMPLETS · référence : 100 pc · multiplicateur réglable sur la feuille </v>
      </c>
      <c r="B2"/>
      <c r="C2"/>
      <c r="D2"/>
    </row>
    <row r="3">
      <c r="A3"/>
      <c r="B3"/>
      <c r="C3"/>
      <c r="D3"/>
    </row>
    <row r="4">
      <c r="A4" t="s" s="13">
        <v>71</v>
      </c>
      <c r="B4"/>
      <c r="C4"/>
      <c r="D4"/>
    </row>
    <row r="5">
      <c r="A5" t="s" s="14">
        <v>72</v>
      </c>
      <c r="B5" t="str" s="11">
        <f>Procedure!D2</f>
        <v>Mise en place du poste de travail — Vérifier les D.L.C., peser les denrées, sélectionner le matériel nécessaire. Laver et désinfecter le matériel et le poste de travail en suivant les protocoles.</v>
      </c>
      <c r="C5"/>
      <c r="D5"/>
    </row>
    <row r="6">
      <c r="A6" t="s" s="14">
        <v>73</v>
      </c>
      <c r="B6" t="str" s="11">
        <f>Procedure!D3</f>
        <v>Préparations préliminaires — Déconditionner les lardons fumés suivant la procédure. Réserver au froid en attente d'utilisation. Écroûter légèrement le reblochon. Couper en lamelles le reblochon. Réserver au froid. Dans une petite calotte, faire fondre le beurre. Au pinceau, badigeonner l'intérieur de 7 bacs GN 1/1 H 65. Réserver.</v>
      </c>
      <c r="C6"/>
      <c r="D6"/>
    </row>
    <row r="7">
      <c r="A7"/>
      <c r="B7" t="str">
        <f>Besoins!B7</f>
        <v>Lardons lardon cru fumé</v>
      </c>
      <c r="C7" s="6">
        <f>Besoins!E7</f>
        <v>5</v>
      </c>
      <c r="D7" t="str">
        <f>Besoins!F7</f>
        <v>kg</v>
      </c>
    </row>
    <row r="8">
      <c r="A8"/>
      <c r="B8" t="str">
        <f>Besoins!B12</f>
        <v>REBLOCHON laitier</v>
      </c>
      <c r="C8" s="6">
        <f>Besoins!E12</f>
        <v>5</v>
      </c>
      <c r="D8" t="str">
        <f>Besoins!F12</f>
        <v>kg</v>
      </c>
    </row>
    <row r="9">
      <c r="A9"/>
      <c r="B9" t="str">
        <f>Besoins!B10</f>
        <v>Beurre doux 82% MG plaquette</v>
      </c>
      <c r="C9" s="6">
        <f>Besoins!E10</f>
        <v>0.25</v>
      </c>
      <c r="D9" t="str">
        <f>Besoins!F10</f>
        <v>kg</v>
      </c>
    </row>
    <row r="10">
      <c r="A10" t="s" s="14">
        <v>74</v>
      </c>
      <c r="B10" t="str" s="11">
        <f>Procedure!D4</f>
        <v>Préparer les éléments de la tartiflette — Dans la sauteuse, avec un peu d'huile, faire revenir les lardons. Ajouter aux lardons, les oignons émincés et l'ail haché. Assaisonner. Déglacer au vin blanc (facultatif). Laisser réduire à sec.</v>
      </c>
      <c r="C10"/>
      <c r="D10"/>
    </row>
    <row r="11">
      <c r="A11"/>
      <c r="B11" t="str">
        <f>Besoins!B16</f>
        <v>Oignons émincés surgelés</v>
      </c>
      <c r="C11" s="6">
        <f>Besoins!E16</f>
        <v>5</v>
      </c>
      <c r="D11" t="str">
        <f>Besoins!F16</f>
        <v>kg</v>
      </c>
    </row>
    <row r="12">
      <c r="A12"/>
      <c r="B12" t="str">
        <f>Besoins!B15</f>
        <v>Ail haché IQF</v>
      </c>
      <c r="C12" s="6">
        <f>Besoins!E15</f>
        <v>0.2</v>
      </c>
      <c r="D12" t="str">
        <f>Besoins!F15</f>
        <v>kg</v>
      </c>
    </row>
    <row r="13">
      <c r="A13"/>
      <c r="B13" t="str">
        <f>Besoins!B9</f>
        <v>Vin blanc de Savoie de cuisson</v>
      </c>
      <c r="C13" s="6">
        <f>Besoins!E9</f>
        <v>1.5</v>
      </c>
      <c r="D13" t="str">
        <f>Besoins!F9</f>
        <v>lt</v>
      </c>
    </row>
    <row r="14">
      <c r="A14"/>
      <c r="B14" t="str">
        <f>Besoins!B14</f>
        <v>Sel fin de cuisine</v>
      </c>
      <c r="C14" s="6">
        <f>Besoins!E14</f>
        <v>0.073</v>
      </c>
      <c r="D14" t="str">
        <f>Besoins!F14</f>
        <v>kg</v>
      </c>
    </row>
    <row r="15">
      <c r="A15"/>
      <c r="B15" t="str">
        <f>Besoins!B8</f>
        <v>Poivre noir moulu</v>
      </c>
      <c r="C15" s="6">
        <f>Besoins!E8</f>
        <v>0.007</v>
      </c>
      <c r="D15" t="str">
        <f>Besoins!F8</f>
        <v>kg</v>
      </c>
    </row>
    <row r="16">
      <c r="A16" t="s" s="14">
        <v>75</v>
      </c>
      <c r="B16" t="str" s="11">
        <f>Procedure!D5</f>
        <v>Marquer la cuisson de la tartiflette — Préchauffer le four sur la position chaleur sèche à + 170 °C. En alternance dans chaque bac beurré, déposer dans le fond une couche de 1,7 kg de pommes de terre en rondelles surgelées, une couche d'oignons, d'ail et de lardons. Parsemer 500 g de cosette de mozzarella. Napper de 750 g de crème fraîche et couvrir d'une deuxième couche de 1,7 kg pommes de terre. Sur la deuxième couche de pommes de terre en rondelles, saupoudrer le reste de la mozzarella. Terminer le dressage de chaque bac, en disposant les lamelles de reblochon sur la surface.</v>
      </c>
      <c r="C16"/>
      <c r="D16"/>
    </row>
    <row r="17">
      <c r="A17"/>
      <c r="B17" t="str">
        <f>Besoins!B17</f>
        <v>Pommes de terre rondelles precuites surgelees</v>
      </c>
      <c r="C17" s="6">
        <f>Besoins!E17</f>
        <v>24</v>
      </c>
      <c r="D17" t="str">
        <f>Besoins!F17</f>
        <v>kg</v>
      </c>
    </row>
    <row r="18">
      <c r="A18"/>
      <c r="B18" t="str">
        <f>Besoins!B13</f>
        <v>Mozzarella en cosette</v>
      </c>
      <c r="C18" s="6">
        <f>Besoins!E13</f>
        <v>5</v>
      </c>
      <c r="D18" t="str">
        <f>Besoins!F13</f>
        <v>kg</v>
      </c>
    </row>
    <row r="19">
      <c r="A19"/>
      <c r="B19" t="str">
        <f>Besoins!B11</f>
        <v>Crème fraîche épaisse 30% MG</v>
      </c>
      <c r="C19" s="6">
        <f>Besoins!E11</f>
        <v>5</v>
      </c>
      <c r="D19" t="str">
        <f>Besoins!F11</f>
        <v>kg</v>
      </c>
    </row>
    <row r="20">
      <c r="A20" t="s" s="14">
        <v>76</v>
      </c>
      <c r="B20" t="str" s="11">
        <f>Procedure!D6</f>
        <v>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v>
      </c>
      <c r="C20"/>
      <c r="D20"/>
    </row>
    <row r="21">
      <c r="A21" t="s" s="14">
        <v>77</v>
      </c>
      <c r="B21" t="str" s="11">
        <f>Procedure!D7</f>
        <v>Dresser et servir — Découper chaque bac en 16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v>
      </c>
      <c r="C21"/>
      <c r="D21"/>
    </row>
    <row r="22">
      <c r="A22"/>
      <c r="B22"/>
      <c r="C22"/>
      <c r="D22"/>
    </row>
    <row r="23">
      <c r="A23" t="s" s="15">
        <v>78</v>
      </c>
      <c r="B23"/>
      <c r="C23"/>
      <c r="D23"/>
    </row>
  </sheetData>
  <sheetProtection sheet="1" formatRows="0" formatColumns="0"/>
  <mergeCells count="10">
    <mergeCell ref="A1:D1"/>
    <mergeCell ref="A2:D2"/>
    <mergeCell ref="A4:D4"/>
    <mergeCell ref="B5:D5"/>
    <mergeCell ref="B6:D6"/>
    <mergeCell ref="B10:D10"/>
    <mergeCell ref="B16:D16"/>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2026-09-27T17:27:09Z</dcterms:created>
  <dc:title>TARTIFLETTE EN COUCHES (MÉTHODE</dc:title>
  <dc:subject/>
  <dc:creator>CUIS.web</dc:creator>
  <cp:lastModifiedBy/>
  <cp:keywords/>
  <dc:description>Export automatique — moteur récursif d'origine : Bernard Vandendaele</dc:description>
  <cp:category/>
  <dc:language>en-US</dc:language>
  <dcterms:modified xsi:type="dcterms:W3CDTF">2026-09-27T17:27:09Z</dcterms:modified>
  <cp:revision>1</cp:revision>
</cp:coreProperties>
</file>