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<sst xmlns="http://schemas.openxmlformats.org/spreadsheetml/2006/main" count="155" uniqueCount="155">
  <si>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</si>
  <si>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</si>
  <si>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HARICOT DE MOUTON — BASE NAVARIN</t>
  </si>
  <si>
    <t>Code</t>
  </si>
  <si>
    <t>GRO_CDC_148B</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</si>
  <si>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</si>
  <si>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</si>
  <si>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</si>
  <si>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</si>
  <si>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</si>
  <si>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</si>
  <si>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</si>
  <si>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</si>
  <si>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</si>
  <si>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</si>
  <si>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</si>
  <si>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</si>
  <si>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</si>
  <si>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</si>
  <si>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</si>
  <si>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</si>
  <si>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</si>
  <si>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</si>
  <si>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</si>
  <si>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</si>
  <si>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</si>
  <si>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</si>
  <si>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</si>
  <si>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</si>
  <si>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</si>
  <si>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</si>
  <si>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</si>
  <si>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</si>
  <si>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</si>
  <si>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</si>
  <si>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</si>
  <si>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</si>
  <si>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</si>
  <si>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</si>
  <si>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</si>
  <si>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</si>
  <si>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</si>
  <si>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</si>
  <si>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</si>
  <si>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</si>
  <si>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</si>
  <si>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</si>
  <si>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</si>
  <si>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</si>
  <si>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</si>
  <si>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</si>
  <si>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</si>
  <si>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</si>
  <si>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</si>
  <si>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</si>
  <si>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</si>
  <si>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</si>
  <si>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</si>
  <si>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</si>
  <si>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</si>
  <si>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</si>
  <si>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</si>
  <si>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</si>
  <si>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</si>
  <si>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</si>
  <si>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</si>
  <si>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</si>
  <si>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</si>
  <si>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</si>
  <si>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</si>
  <si>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</si>
  <si>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</si>
  <si>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</si>
  <si>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</si>
  <si>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</si>
  <si>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</si>
  <si>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</si>
  <si>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</si>
  <si>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</si>
  <si>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</si>
  <si>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</si>
  <si>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</si>
  <si>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</si>
  <si>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</si>
  <si>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</si>
  <si>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</si>
  <si>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</si>
  <si>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NAVARIN D'AGNEAU — BASE (SANS GARNITURE)</t>
  </si>
  <si>
    <t>Préparations de base collectivité</t>
  </si>
  <si>
    <t xml:space="preserve">    ↳ Haricot coco sac 5kg</t>
  </si>
  <si>
    <t>matiere</t>
  </si>
  <si>
    <t xml:space="preserve">    ↳ OIGNON jaune France cat.I 60-80mm</t>
  </si>
  <si>
    <t xml:space="preserve">        ↳ Oignons émincés surgelés</t>
  </si>
  <si>
    <t xml:space="preserve">        ↳ Épaule d'agneau désossée</t>
  </si>
  <si>
    <t xml:space="preserve">        ↳ Huile de tournesol raffinée vrac</t>
  </si>
  <si>
    <t xml:space="preserve">        ↳ Ail haché IQF</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</si>
  <si>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</si>
  <si>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</si>
  <si>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</si>
  <si>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</si>
  <si>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</si>
  <si>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</si>
  <si>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</si>
  <si>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</si>
  <si>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</si>
  <si>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</si>
  <si>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</si>
  <si>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Tomates en dés surgelées IQF</t>
  </si>
  <si>
    <t xml:space="preserve">    ↳ CAROTTE France extra colis 12kg</t>
  </si>
  <si>
    <t xml:space="preserve">    ↳ Concentré de tomate — boîte 4/4 (collectivité)</t>
  </si>
  <si>
    <t xml:space="preserve">        ↳ Concentré de tomate double</t>
  </si>
  <si>
    <t xml:space="preserve">    ↳ Ail haché IQF</t>
  </si>
  <si>
    <t xml:space="preserve">    ↳ Bouquet garni sachet dose</t>
  </si>
  <si>
    <t xml:space="preserve">    ↳ Herbes de Provence</t>
  </si>
  <si>
    <t xml:space="preserve">    ↳ Clous de girofle (par 20)</t>
  </si>
  <si>
    <t>Conversions diverses</t>
  </si>
  <si>
    <t xml:space="preserve">        ↳ Clous de girofle</t>
  </si>
  <si>
    <t>Recette</t>
  </si>
  <si>
    <t>#</t>
  </si>
  <si>
    <t>Verbe</t>
  </si>
  <si>
    <t>Étape</t>
  </si>
  <si>
    <t>Précision technique</t>
  </si>
  <si>
    <t>Durée</t>
  </si>
  <si>
    <t>Terminer la préparation — Respecter la procédure de fin de cuisson. Stocker en armoire chaude et maintenir à + 63 °C à cœur, en attente de consommation.</t>
  </si>
  <si>
    <t>Servir — Servir le haricot de mouton en prenant soin de mettre en évidence la viande du navarin.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</si>
  <si>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</si>
  <si>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</si>
  <si>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</si>
  <si>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</si>
  <si>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</si>
  <si>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</si>
  <si>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HARICOT DE MOUTON — BASE NAVARIN</t>
  </si>
  <si>
    <t>HARICOT DE MOUTON — BASE NAVARIN  GRO_CDC_148B</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</si>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</sst>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460.70208272727</v>
      </c>
    </row>
    <row r="12">
      <c r="A12" t="s" s="3">
        <v>16</v>
      </c>
      <c r="B12" s="4">
        <v>4.6070208272727</v>
      </c>
    </row>
    <row r="13">
      <c r="A13"/>
      <c r="B13"/>
    </row>
    <row r="14">
      <c r="A14" t="s" s="5">
        <v>17</v>
      </c>
      <c r="B14" t="s" s="5">
        <v>14</v>
      </c>
    </row>
    <row r="15">
      <c r="A15" t="s" s="5">
        <v>18</v>
      </c>
      <c r="B15" s="6">
        <v>460.70208272727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11.7</v>
      </c>
      <c r="E7" s="11">
        <f>D7*$B$2</f>
        <v>11.7</v>
      </c>
      <c r="F7" t="s">
        <v>34</v>
      </c>
      <c r="G7" s="4">
        <f>E7*0.0043</f>
        <v>0.05031</v>
      </c>
    </row>
    <row r="8">
      <c r="A8" t="s">
        <v>35</v>
      </c>
      <c r="B8" t="s">
        <v>36</v>
      </c>
      <c r="C8" t="s">
        <v>37</v>
      </c>
      <c r="D8" s="9">
        <v>1.454545</v>
      </c>
      <c r="E8" s="11">
        <f>D8*$B$2</f>
        <v>1.454545</v>
      </c>
      <c r="F8" t="s">
        <v>24</v>
      </c>
      <c r="G8" s="4">
        <f>E8*12.6000039375</f>
        <v>18.327273</v>
      </c>
    </row>
    <row r="9">
      <c r="A9" t="s">
        <v>38</v>
      </c>
      <c r="B9" t="s">
        <v>39</v>
      </c>
      <c r="C9" t="s">
        <v>40</v>
      </c>
      <c r="D9" s="9">
        <v>0.0006</v>
      </c>
      <c r="E9" s="11">
        <f>D9*$B$2</f>
        <v>0.0006</v>
      </c>
      <c r="F9" t="s">
        <v>41</v>
      </c>
      <c r="G9" s="4">
        <f>E9*25</f>
        <v>0.015</v>
      </c>
    </row>
    <row r="10">
      <c r="A10" t="s">
        <v>42</v>
      </c>
      <c r="B10" t="s">
        <v>43</v>
      </c>
      <c r="C10" t="s">
        <v>40</v>
      </c>
      <c r="D10" s="9">
        <v>0.007</v>
      </c>
      <c r="E10" s="11">
        <f>D10*$B$2</f>
        <v>0.007</v>
      </c>
      <c r="F10" t="s">
        <v>41</v>
      </c>
      <c r="G10" s="4">
        <f>E10*12.5</f>
        <v>0.0875</v>
      </c>
    </row>
    <row r="11">
      <c r="A11" t="s">
        <v>44</v>
      </c>
      <c r="B11" t="s">
        <v>45</v>
      </c>
      <c r="C11" t="s">
        <v>46</v>
      </c>
      <c r="D11" s="9">
        <v>0.102</v>
      </c>
      <c r="E11" s="11">
        <f>D11*$B$2</f>
        <v>0.102</v>
      </c>
      <c r="F11" t="s">
        <v>41</v>
      </c>
      <c r="G11" s="4">
        <f>E11*14</f>
        <v>1.428</v>
      </c>
    </row>
    <row r="12">
      <c r="A12" t="s">
        <v>47</v>
      </c>
      <c r="B12" t="s">
        <v>48</v>
      </c>
      <c r="C12" t="s">
        <v>49</v>
      </c>
      <c r="D12" s="9">
        <v>0.075</v>
      </c>
      <c r="E12" s="11">
        <f>D12*$B$2</f>
        <v>0.075</v>
      </c>
      <c r="F12" t="s">
        <v>41</v>
      </c>
      <c r="G12" s="4">
        <f>E12*9.5</f>
        <v>0.7125</v>
      </c>
    </row>
    <row r="13">
      <c r="A13" t="s">
        <v>50</v>
      </c>
      <c r="B13" t="s">
        <v>51</v>
      </c>
      <c r="C13" t="s">
        <v>52</v>
      </c>
      <c r="D13" s="9">
        <v>2.333</v>
      </c>
      <c r="E13" s="11">
        <f>D13*$B$2</f>
        <v>2.333</v>
      </c>
      <c r="F13" t="s">
        <v>41</v>
      </c>
      <c r="G13" s="4">
        <f>E13*4.15</f>
        <v>9.68195</v>
      </c>
    </row>
    <row r="14">
      <c r="A14" t="s">
        <v>53</v>
      </c>
      <c r="B14" t="s">
        <v>54</v>
      </c>
      <c r="C14" t="s">
        <v>55</v>
      </c>
      <c r="D14" s="9">
        <v>0.5</v>
      </c>
      <c r="E14" s="11">
        <f>D14*$B$2</f>
        <v>0.5</v>
      </c>
      <c r="F14" t="s">
        <v>41</v>
      </c>
      <c r="G14" s="4">
        <f>E14*0.56</f>
        <v>0.28</v>
      </c>
    </row>
    <row r="15">
      <c r="A15" t="s">
        <v>56</v>
      </c>
      <c r="B15" t="s">
        <v>57</v>
      </c>
      <c r="C15" t="s">
        <v>58</v>
      </c>
      <c r="D15" s="9">
        <v>0.3</v>
      </c>
      <c r="E15" s="11">
        <f>D15*$B$2</f>
        <v>0.3</v>
      </c>
      <c r="F15" t="s">
        <v>41</v>
      </c>
      <c r="G15" s="4">
        <f>E15*19.69</f>
        <v>5.907</v>
      </c>
    </row>
    <row r="16">
      <c r="A16" t="s">
        <v>59</v>
      </c>
      <c r="B16" t="s">
        <v>60</v>
      </c>
      <c r="C16" t="s">
        <v>61</v>
      </c>
      <c r="D16" s="9">
        <v>1</v>
      </c>
      <c r="E16" s="11">
        <f>D16*$B$2</f>
        <v>1</v>
      </c>
      <c r="F16" t="s">
        <v>34</v>
      </c>
      <c r="G16" s="4">
        <f>E16*1.05</f>
        <v>1.05</v>
      </c>
    </row>
    <row r="17">
      <c r="A17" t="s">
        <v>62</v>
      </c>
      <c r="B17" t="s">
        <v>63</v>
      </c>
      <c r="C17" t="s">
        <v>64</v>
      </c>
      <c r="D17" s="9">
        <v>1</v>
      </c>
      <c r="E17" s="11">
        <f>D17*$B$2</f>
        <v>1</v>
      </c>
      <c r="F17" t="s">
        <v>41</v>
      </c>
      <c r="G17" s="4">
        <f>E17*1.1</f>
        <v>1.1</v>
      </c>
    </row>
    <row r="18">
      <c r="A18" t="s">
        <v>65</v>
      </c>
      <c r="B18" t="s">
        <v>66</v>
      </c>
      <c r="C18" t="s">
        <v>64</v>
      </c>
      <c r="D18" s="9">
        <v>5</v>
      </c>
      <c r="E18" s="11">
        <f>D18*$B$2</f>
        <v>5</v>
      </c>
      <c r="F18" t="s">
        <v>41</v>
      </c>
      <c r="G18" s="4">
        <f>E18*0.4</f>
        <v>2</v>
      </c>
    </row>
    <row r="19">
      <c r="A19" t="s">
        <v>67</v>
      </c>
      <c r="B19" t="s">
        <v>68</v>
      </c>
      <c r="C19" t="s">
        <v>69</v>
      </c>
      <c r="D19" s="9">
        <v>0.073</v>
      </c>
      <c r="E19" s="11">
        <f>D19*$B$2</f>
        <v>0.073</v>
      </c>
      <c r="F19" t="s">
        <v>41</v>
      </c>
      <c r="G19" s="4">
        <f>E19*0.35</f>
        <v>0.02555</v>
      </c>
    </row>
    <row r="20">
      <c r="A20" t="s">
        <v>70</v>
      </c>
      <c r="B20" t="s">
        <v>71</v>
      </c>
      <c r="C20" t="s">
        <v>72</v>
      </c>
      <c r="D20" s="9">
        <v>0.45</v>
      </c>
      <c r="E20" s="11">
        <f>D20*$B$2</f>
        <v>0.45</v>
      </c>
      <c r="F20" t="s">
        <v>41</v>
      </c>
      <c r="G20" s="4">
        <f>E20*9.26</f>
        <v>4.167</v>
      </c>
    </row>
    <row r="21">
      <c r="A21" t="s">
        <v>73</v>
      </c>
      <c r="B21" t="s">
        <v>74</v>
      </c>
      <c r="C21" t="s">
        <v>72</v>
      </c>
      <c r="D21" s="9">
        <v>3</v>
      </c>
      <c r="E21" s="11">
        <f>D21*$B$2</f>
        <v>3</v>
      </c>
      <c r="F21" t="s">
        <v>41</v>
      </c>
      <c r="G21" s="4">
        <f>E21*3.89</f>
        <v>11.67</v>
      </c>
    </row>
    <row r="22">
      <c r="A22" t="s">
        <v>75</v>
      </c>
      <c r="B22" t="s">
        <v>76</v>
      </c>
      <c r="C22" t="s">
        <v>72</v>
      </c>
      <c r="D22" s="9">
        <v>5</v>
      </c>
      <c r="E22" s="11">
        <f>D22*$B$2</f>
        <v>5</v>
      </c>
      <c r="F22" t="s">
        <v>41</v>
      </c>
      <c r="G22" s="4">
        <f>E22*2.92</f>
        <v>14.6</v>
      </c>
    </row>
    <row r="23">
      <c r="A23" t="s">
        <v>77</v>
      </c>
      <c r="B23" t="s">
        <v>78</v>
      </c>
      <c r="C23" t="s">
        <v>79</v>
      </c>
      <c r="D23" s="9">
        <v>16</v>
      </c>
      <c r="E23" s="11">
        <f>D23*$B$2</f>
        <v>16</v>
      </c>
      <c r="F23" t="s">
        <v>41</v>
      </c>
      <c r="G23" s="4">
        <f>E23*24.35</f>
        <v>389.6</v>
      </c>
    </row>
    <row r="24">
      <c r="A24"/>
      <c r="B24"/>
      <c r="C24"/>
      <c r="D24"/>
      <c r="E24"/>
      <c r="F24" t="s" s="3">
        <v>80</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85</v>
      </c>
      <c r="D3" s="11">
        <v>100</v>
      </c>
      <c r="E3" t="s">
        <v>24</v>
      </c>
      <c r="F3" t="s">
        <v>88</v>
      </c>
    </row>
    <row r="4">
      <c r="A4">
        <v>1</v>
      </c>
      <c r="B4" t="s">
        <v>89</v>
      </c>
      <c r="C4" t="s">
        <v>90</v>
      </c>
      <c r="D4" s="11">
        <v>2.333</v>
      </c>
      <c r="E4" t="s">
        <v>41</v>
      </c>
      <c r="F4" t="s">
        <v>52</v>
      </c>
    </row>
    <row r="5">
      <c r="A5">
        <v>1</v>
      </c>
      <c r="B5" t="s">
        <v>91</v>
      </c>
      <c r="C5" t="s">
        <v>90</v>
      </c>
      <c r="D5" s="11">
        <v>4</v>
      </c>
      <c r="E5" t="s">
        <v>41</v>
      </c>
      <c r="F5" t="s">
        <v>64</v>
      </c>
    </row>
    <row r="6">
      <c r="A6">
        <v>2</v>
      </c>
      <c r="B6" t="s">
        <v>92</v>
      </c>
      <c r="C6" t="s">
        <v>90</v>
      </c>
      <c r="D6" s="11">
        <v>3</v>
      </c>
      <c r="E6" t="s">
        <v>41</v>
      </c>
      <c r="F6" t="s">
        <v>72</v>
      </c>
    </row>
    <row r="7">
      <c r="A7">
        <v>2</v>
      </c>
      <c r="B7" t="s">
        <v>93</v>
      </c>
      <c r="C7" t="s">
        <v>90</v>
      </c>
      <c r="D7" s="11">
        <v>16</v>
      </c>
      <c r="E7" t="s">
        <v>41</v>
      </c>
      <c r="F7" t="s">
        <v>79</v>
      </c>
    </row>
    <row r="8">
      <c r="A8">
        <v>2</v>
      </c>
      <c r="B8" t="s">
        <v>94</v>
      </c>
      <c r="C8" t="s">
        <v>90</v>
      </c>
      <c r="D8" s="11">
        <v>1</v>
      </c>
      <c r="E8" t="s">
        <v>34</v>
      </c>
      <c r="F8" t="s">
        <v>61</v>
      </c>
    </row>
    <row r="9">
      <c r="A9">
        <v>2</v>
      </c>
      <c r="B9" t="s">
        <v>95</v>
      </c>
      <c r="C9" t="s">
        <v>90</v>
      </c>
      <c r="D9" s="11">
        <v>0.2</v>
      </c>
      <c r="E9" t="s">
        <v>41</v>
      </c>
      <c r="F9" t="s">
        <v>72</v>
      </c>
    </row>
    <row r="10">
      <c r="A10">
        <v>2</v>
      </c>
      <c r="B10" t="s">
        <v>96</v>
      </c>
      <c r="C10" t="s">
        <v>90</v>
      </c>
      <c r="D10" s="11">
        <v>0.051</v>
      </c>
      <c r="E10" t="s">
        <v>41</v>
      </c>
      <c r="F10" t="s">
        <v>46</v>
      </c>
    </row>
    <row r="11">
      <c r="A11">
        <v>2</v>
      </c>
      <c r="B11" t="s">
        <v>97</v>
      </c>
      <c r="C11" t="s">
        <v>85</v>
      </c>
      <c r="D11" s="11">
        <v>12</v>
      </c>
      <c r="E11" t="s">
        <v>34</v>
      </c>
      <c r="F11" t="s">
        <v>88</v>
      </c>
    </row>
    <row r="12">
      <c r="A12">
        <v>3</v>
      </c>
      <c r="B12" t="s">
        <v>98</v>
      </c>
      <c r="C12" t="s">
        <v>90</v>
      </c>
      <c r="D12" s="11">
        <v>11.7</v>
      </c>
      <c r="E12" t="s">
        <v>34</v>
      </c>
      <c r="F12" t="s">
        <v>33</v>
      </c>
    </row>
    <row r="13">
      <c r="A13">
        <v>3</v>
      </c>
      <c r="B13" t="s">
        <v>99</v>
      </c>
      <c r="C13" t="s">
        <v>90</v>
      </c>
      <c r="D13" s="11">
        <v>0.3</v>
      </c>
      <c r="E13" t="s">
        <v>41</v>
      </c>
      <c r="F13" t="s">
        <v>58</v>
      </c>
    </row>
    <row r="14">
      <c r="A14">
        <v>2</v>
      </c>
      <c r="B14" t="s">
        <v>100</v>
      </c>
      <c r="C14" t="s">
        <v>85</v>
      </c>
      <c r="D14" s="11">
        <v>1</v>
      </c>
      <c r="E14" t="s">
        <v>24</v>
      </c>
      <c r="F14" t="s">
        <v>88</v>
      </c>
    </row>
    <row r="15">
      <c r="A15">
        <v>3</v>
      </c>
      <c r="B15" t="s">
        <v>101</v>
      </c>
      <c r="C15" t="s">
        <v>85</v>
      </c>
      <c r="D15" s="11">
        <v>0.88</v>
      </c>
      <c r="E15" t="s">
        <v>41</v>
      </c>
      <c r="F15" t="s">
        <v>88</v>
      </c>
    </row>
    <row r="16">
      <c r="A16">
        <v>4</v>
      </c>
      <c r="B16" t="s">
        <v>102</v>
      </c>
      <c r="C16" t="s">
        <v>90</v>
      </c>
      <c r="D16" s="11">
        <v>1</v>
      </c>
      <c r="E16" t="s">
        <v>24</v>
      </c>
      <c r="F16" t="s">
        <v>37</v>
      </c>
    </row>
    <row r="17">
      <c r="A17">
        <v>2</v>
      </c>
      <c r="B17" t="s">
        <v>103</v>
      </c>
      <c r="C17" t="s">
        <v>90</v>
      </c>
      <c r="D17" s="11">
        <v>0.5</v>
      </c>
      <c r="E17" t="s">
        <v>41</v>
      </c>
      <c r="F17" t="s">
        <v>55</v>
      </c>
    </row>
    <row r="18">
      <c r="A18">
        <v>2</v>
      </c>
      <c r="B18" t="s">
        <v>104</v>
      </c>
      <c r="C18" t="s">
        <v>90</v>
      </c>
      <c r="D18" s="11">
        <v>0.06</v>
      </c>
      <c r="E18" t="s">
        <v>41</v>
      </c>
      <c r="F18" t="s">
        <v>49</v>
      </c>
    </row>
    <row r="19">
      <c r="A19">
        <v>2</v>
      </c>
      <c r="B19" t="s">
        <v>105</v>
      </c>
      <c r="C19" t="s">
        <v>90</v>
      </c>
      <c r="D19" s="11">
        <v>0.073</v>
      </c>
      <c r="E19" t="s">
        <v>41</v>
      </c>
      <c r="F19" t="s">
        <v>69</v>
      </c>
    </row>
    <row r="20">
      <c r="A20">
        <v>2</v>
      </c>
      <c r="B20" t="s">
        <v>106</v>
      </c>
      <c r="C20" t="s">
        <v>90</v>
      </c>
      <c r="D20" s="11">
        <v>0.007</v>
      </c>
      <c r="E20" t="s">
        <v>41</v>
      </c>
      <c r="F20" t="s">
        <v>40</v>
      </c>
    </row>
    <row r="21">
      <c r="A21">
        <v>1</v>
      </c>
      <c r="B21" t="s">
        <v>91</v>
      </c>
      <c r="C21" t="s">
        <v>90</v>
      </c>
      <c r="D21" s="11">
        <v>1</v>
      </c>
      <c r="E21" t="s">
        <v>41</v>
      </c>
      <c r="F21" t="s">
        <v>64</v>
      </c>
    </row>
    <row r="22">
      <c r="A22">
        <v>1</v>
      </c>
      <c r="B22" t="s">
        <v>107</v>
      </c>
      <c r="C22" t="s">
        <v>90</v>
      </c>
      <c r="D22" s="11">
        <v>5</v>
      </c>
      <c r="E22" t="s">
        <v>41</v>
      </c>
      <c r="F22" t="s">
        <v>72</v>
      </c>
    </row>
    <row r="23">
      <c r="A23">
        <v>1</v>
      </c>
      <c r="B23" t="s">
        <v>108</v>
      </c>
      <c r="C23" t="s">
        <v>90</v>
      </c>
      <c r="D23" s="11">
        <v>1</v>
      </c>
      <c r="E23" t="s">
        <v>41</v>
      </c>
      <c r="F23" t="s">
        <v>64</v>
      </c>
    </row>
    <row r="24">
      <c r="A24">
        <v>1</v>
      </c>
      <c r="B24" t="s">
        <v>109</v>
      </c>
      <c r="C24" t="s">
        <v>85</v>
      </c>
      <c r="D24" s="11">
        <v>0.4</v>
      </c>
      <c r="E24" t="s">
        <v>41</v>
      </c>
      <c r="F24" t="s">
        <v>88</v>
      </c>
    </row>
    <row r="25">
      <c r="A25">
        <v>2</v>
      </c>
      <c r="B25" t="s">
        <v>110</v>
      </c>
      <c r="C25" t="s">
        <v>90</v>
      </c>
      <c r="D25" s="11">
        <v>0.455</v>
      </c>
      <c r="E25" t="s">
        <v>24</v>
      </c>
      <c r="F25" t="s">
        <v>37</v>
      </c>
    </row>
    <row r="26">
      <c r="A26">
        <v>1</v>
      </c>
      <c r="B26" t="s">
        <v>111</v>
      </c>
      <c r="C26" t="s">
        <v>90</v>
      </c>
      <c r="D26" s="11">
        <v>0.25</v>
      </c>
      <c r="E26" t="s">
        <v>41</v>
      </c>
      <c r="F26" t="s">
        <v>72</v>
      </c>
    </row>
    <row r="27">
      <c r="A27">
        <v>1</v>
      </c>
      <c r="B27" t="s">
        <v>112</v>
      </c>
      <c r="C27" t="s">
        <v>90</v>
      </c>
      <c r="D27" s="11">
        <v>0.051</v>
      </c>
      <c r="E27" t="s">
        <v>41</v>
      </c>
      <c r="F27" t="s">
        <v>46</v>
      </c>
    </row>
    <row r="28">
      <c r="A28">
        <v>1</v>
      </c>
      <c r="B28" t="s">
        <v>113</v>
      </c>
      <c r="C28" t="s">
        <v>90</v>
      </c>
      <c r="D28" s="11">
        <v>0.015</v>
      </c>
      <c r="E28" t="s">
        <v>41</v>
      </c>
      <c r="F28" t="s">
        <v>49</v>
      </c>
    </row>
    <row r="29">
      <c r="A29">
        <v>1</v>
      </c>
      <c r="B29" t="s">
        <v>114</v>
      </c>
      <c r="C29" t="s">
        <v>85</v>
      </c>
      <c r="D29" s="11">
        <v>12</v>
      </c>
      <c r="E29" t="s">
        <v>24</v>
      </c>
      <c r="F29" t="s">
        <v>115</v>
      </c>
    </row>
    <row r="30">
      <c r="A30">
        <v>2</v>
      </c>
      <c r="B30" t="s">
        <v>116</v>
      </c>
      <c r="C30" t="s">
        <v>90</v>
      </c>
      <c r="D30" s="11">
        <v>0.001</v>
      </c>
      <c r="E30" t="s">
        <v>41</v>
      </c>
      <c r="F3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117</v>
      </c>
      <c r="B1" t="s" s="2">
        <v>118</v>
      </c>
      <c r="C1" t="s" s="2">
        <v>119</v>
      </c>
      <c r="D1" t="s" s="2">
        <v>120</v>
      </c>
      <c r="E1" t="s" s="2">
        <v>121</v>
      </c>
      <c r="F1" t="s" s="2">
        <v>122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t>
        </is>
      </c>
      <c r="E3" t="s" s="13"/>
      <c r="F3"/>
    </row>
    <row r="4">
      <c r="A4" t="s">
        <v>2</v>
      </c>
      <c r="B4">
        <v>3</v>
      </c>
      <c r="C4"/>
      <c r="D4" t="inlineStr" s="13">
        <is>
          <t>Marquer la cuisson du navarin — Marquer la cuisson du navarin en se référant à la fiche technique de fabrication au chapitre des viandes (navarin d'agneau base, sans garniture).</t>
        </is>
      </c>
      <c r="E4" t="s" s="13"/>
      <c r="F4"/>
    </row>
    <row r="5">
      <c r="A5" t="s">
        <v>2</v>
      </c>
      <c r="B5">
        <v>4</v>
      </c>
      <c r="C5"/>
      <c r="D5" t="inlineStr" s="13">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3"/>
      <c r="F5"/>
    </row>
    <row r="6">
      <c r="A6" t="s">
        <v>2</v>
      </c>
      <c r="B6">
        <v>5</v>
      </c>
      <c r="C6"/>
      <c r="D6" t="inlineStr" s="13">
        <is>
          <t>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3"/>
      <c r="F6"/>
    </row>
    <row r="7">
      <c r="A7" t="s">
        <v>2</v>
      </c>
      <c r="B7">
        <v>6</v>
      </c>
      <c r="C7"/>
      <c r="D7" t="inlineStr" s="13">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3"/>
      <c r="F7"/>
    </row>
    <row r="8">
      <c r="A8" t="s">
        <v>2</v>
      </c>
      <c r="B8">
        <v>7</v>
      </c>
      <c r="C8"/>
      <c r="D8" t="s" s="13">
        <v>123</v>
      </c>
      <c r="E8" t="s" s="13"/>
      <c r="F8"/>
    </row>
    <row r="9">
      <c r="A9" t="s">
        <v>2</v>
      </c>
      <c r="B9">
        <v>8</v>
      </c>
      <c r="C9"/>
      <c r="D9" t="s" s="13">
        <v>124</v>
      </c>
      <c r="E9" t="s" s="13"/>
      <c r="F9"/>
    </row>
    <row r="10">
      <c r="A10" t="s">
        <v>2</v>
      </c>
      <c r="B10">
        <v>9</v>
      </c>
      <c r="C10"/>
      <c r="D10" t="inlineStr" s="13">
        <is>
          <t>Historique — Le halicot de mouton, dont on a fait à tort le haricot de mouton, était un ragoût de mouton aux fèves. Dans le cassoulet de Toulouse, on peut y ajouter du confit de canard ou d'oie.</t>
        </is>
      </c>
      <c r="E10" t="s" s="13"/>
      <c r="F10"/>
    </row>
    <row r="11">
      <c r="A11" t="s">
        <v>125</v>
      </c>
      <c r="B11">
        <v>1</v>
      </c>
      <c r="C11"/>
      <c r="D11" t="inlineStr" s="13">
        <is>
          <t>Mise en place du poste de travail — Vérifier les D.L.C., peser les denrées, sélectionner le matériel nécessaire. Laver et désinfecter le matériel et le poste de travail en suivant les protocoles.</t>
        </is>
      </c>
      <c r="E11" t="s" s="13"/>
      <c r="F11"/>
    </row>
    <row r="12">
      <c r="A12" t="s">
        <v>125</v>
      </c>
      <c r="B12">
        <v>2</v>
      </c>
      <c r="C12"/>
      <c r="D12" t="inlineStr" s="13">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3"/>
      <c r="F12"/>
    </row>
    <row r="13">
      <c r="A13" t="s">
        <v>125</v>
      </c>
      <c r="B13">
        <v>3</v>
      </c>
      <c r="C13"/>
      <c r="D13" t="inlineStr" s="13">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3"/>
      <c r="F13"/>
    </row>
    <row r="14">
      <c r="A14" t="s">
        <v>126</v>
      </c>
      <c r="B14">
        <v>1</v>
      </c>
      <c r="C14" t="s">
        <v>127</v>
      </c>
      <c r="D14" t="s" s="13">
        <v>128</v>
      </c>
      <c r="E14" t="s" s="13"/>
      <c r="F14"/>
    </row>
    <row r="15">
      <c r="A15" t="s">
        <v>129</v>
      </c>
      <c r="B15"/>
      <c r="C15"/>
      <c r="D15"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130</v>
      </c>
      <c r="B16"/>
      <c r="C16"/>
      <c r="D16"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4">
        <f>"GRO_CDC_148B · GRO.COMPLETS · référence : "&amp;Besoins!B3&amp;" "&amp;Besoins!C3&amp;" · multiplicateur réglable sur la feuille ""Besoins"""</f>
        <v>GRO_CDC_148B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v>
      </c>
      <c r="C6"/>
      <c r="D6"/>
    </row>
    <row r="7">
      <c r="A7"/>
      <c r="B7" t="str">
        <f>Besoins!B13</f>
        <v>Haricot coco sac 5kg</v>
      </c>
      <c r="C7" s="11">
        <f>Besoins!E13</f>
        <v>2.333</v>
      </c>
      <c r="D7" t="str">
        <f>Besoins!F13</f>
        <v>kg</v>
      </c>
    </row>
    <row r="8">
      <c r="A8"/>
      <c r="B8" t="s">
        <v>135</v>
      </c>
      <c r="C8" s="11">
        <f>'Besoins'!$B$2*1</f>
        <v>1</v>
      </c>
      <c r="D8" t="s">
        <v>41</v>
      </c>
    </row>
    <row r="9">
      <c r="A9"/>
      <c r="B9" t="str">
        <f>Besoins!B17</f>
        <v>CAROTTE France extra colis 12kg</v>
      </c>
      <c r="C9" s="11">
        <f>Besoins!E17</f>
        <v>1</v>
      </c>
      <c r="D9" t="str">
        <f>Besoins!F17</f>
        <v>kg</v>
      </c>
    </row>
    <row r="10">
      <c r="A10"/>
      <c r="B10" t="s">
        <v>136</v>
      </c>
      <c r="C10" s="11">
        <f>'Besoins'!$B$2*0.051</f>
        <v>0.051</v>
      </c>
      <c r="D10" t="s">
        <v>41</v>
      </c>
    </row>
    <row r="11">
      <c r="A11"/>
      <c r="B11" t="s">
        <v>137</v>
      </c>
      <c r="C11" s="11">
        <f>'Besoins'!$B$2*12</f>
        <v>12</v>
      </c>
      <c r="D11" t="s">
        <v>24</v>
      </c>
    </row>
    <row r="12">
      <c r="A12"/>
      <c r="B12" t="s">
        <v>135</v>
      </c>
      <c r="C12" s="11">
        <f>'Besoins'!$B$2*4</f>
        <v>4</v>
      </c>
      <c r="D12" t="s">
        <v>41</v>
      </c>
    </row>
    <row r="13">
      <c r="A13"/>
      <c r="B13" t="str">
        <f>Besoins!B22</f>
        <v>Tomates en dés surgelées IQF</v>
      </c>
      <c r="C13" s="11">
        <f>Besoins!E22</f>
        <v>5</v>
      </c>
      <c r="D13" t="str">
        <f>Besoins!F22</f>
        <v>kg</v>
      </c>
    </row>
    <row r="14">
      <c r="A14" t="s" s="16">
        <v>138</v>
      </c>
      <c r="B14" t="str" s="13">
        <f>Procedure!D4</f>
        <v>Marquer la cuisson du navarin — Marquer la cuisson du navarin en se référant à la fiche technique de fabrication au chapitre des viandes (navarin d'agneau base, sans garniture).</v>
      </c>
      <c r="C14"/>
      <c r="D14"/>
    </row>
    <row r="15">
      <c r="A15"/>
      <c r="B15" t="s">
        <v>139</v>
      </c>
      <c r="C15" s="11">
        <f>'Besoins'!$B$2*100</f>
        <v>100</v>
      </c>
      <c r="D15" t="s">
        <v>24</v>
      </c>
    </row>
    <row r="16">
      <c r="A16" t="s" s="16">
        <v>140</v>
      </c>
      <c r="B16" t="str" s="13">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6"/>
      <c r="D16"/>
    </row>
    <row r="17">
      <c r="A17" t="s" s="16">
        <v>141</v>
      </c>
      <c r="B17" t="str" s="13">
        <f>Procedure!D6</f>
        <v>Assaisonner les haricots — Dans la sauteuse, à l'huile, faire revenir les oignons hachés.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7"/>
      <c r="D17"/>
    </row>
    <row r="18">
      <c r="A18"/>
      <c r="B18" t="s">
        <v>142</v>
      </c>
      <c r="C18" s="11">
        <f>'Besoins'!$B$2*0.4</f>
        <v>0.4</v>
      </c>
      <c r="D18" t="s">
        <v>41</v>
      </c>
    </row>
    <row r="19">
      <c r="A19"/>
      <c r="B19" t="s">
        <v>143</v>
      </c>
      <c r="C19" s="11">
        <f>'Besoins'!$B$2*0.25</f>
        <v>0.25</v>
      </c>
      <c r="D19" t="s">
        <v>41</v>
      </c>
    </row>
    <row r="20">
      <c r="A20"/>
      <c r="B20" t="s">
        <v>144</v>
      </c>
      <c r="C20" s="11">
        <f>'Besoins'!$B$2*0.015</f>
        <v>0.015</v>
      </c>
      <c r="D20" t="s">
        <v>41</v>
      </c>
    </row>
    <row r="21">
      <c r="A21" t="s" s="16">
        <v>145</v>
      </c>
      <c r="B21" t="str" s="13">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1"/>
      <c r="D21"/>
    </row>
    <row r="22">
      <c r="A22" t="s" s="16">
        <v>146</v>
      </c>
      <c r="B22" t="str" s="13">
        <f>Procedure!D8</f>
        <v>Terminer la préparation — Respecter la procédure de fin de cuisson. Stocker en armoire chaude et maintenir à + 63 °C à cœur, en attente de consommation.</v>
      </c>
      <c r="C22"/>
      <c r="D22"/>
    </row>
    <row r="23">
      <c r="A23" t="s" s="16">
        <v>147</v>
      </c>
      <c r="B23" t="str" s="13">
        <f>Procedure!D9</f>
        <v>Servir — Servir le haricot de mouton en prenant soin de mettre en évidence la viande du navarin.</v>
      </c>
      <c r="C23"/>
      <c r="D23"/>
    </row>
    <row r="24">
      <c r="A24" t="s" s="16">
        <v>148</v>
      </c>
      <c r="B24" t="str" s="13">
        <f>Procedure!D10</f>
        <v>Historique — Le halicot de mouton, dont on a fait à tort le haricot de mouton, était un ragoût de mouton aux fèves. Dans le cassoulet de Toulouse, on peut y ajouter du confit de canard ou d'oie.</v>
      </c>
      <c r="C24"/>
      <c r="D24"/>
    </row>
    <row r="25">
      <c r="A25"/>
      <c r="B25"/>
      <c r="C25"/>
      <c r="D25"/>
    </row>
    <row r="26">
      <c r="A26" t="s" s="15">
        <v>149</v>
      </c>
      <c r="B26"/>
      <c r="C26"/>
      <c r="D26"/>
    </row>
    <row r="27">
      <c r="A27" t="s" s="16">
        <v>133</v>
      </c>
      <c r="B27" t="str" s="13">
        <f>Procedure!D11</f>
        <v>Mise en place du poste de travail — Vérifier les D.L.C., peser les denrées, sélectionner le matériel nécessaire. Laver et désinfecter le matériel et le poste de travail en suivant les protocoles.</v>
      </c>
      <c r="C27"/>
      <c r="D27"/>
    </row>
    <row r="28">
      <c r="A28" t="s" s="16">
        <v>134</v>
      </c>
      <c r="B28" t="str" s="13">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28"/>
      <c r="D28"/>
    </row>
    <row r="29">
      <c r="A29"/>
      <c r="B29" t="str">
        <f>Besoins!B23</f>
        <v>Épaule d'agneau désossée</v>
      </c>
      <c r="C29" s="11">
        <f>Besoins!E23</f>
        <v>16</v>
      </c>
      <c r="D29" t="str">
        <f>Besoins!F23</f>
        <v>kg</v>
      </c>
    </row>
    <row r="30">
      <c r="A30"/>
      <c r="B30" t="str">
        <f>Besoins!B21</f>
        <v>Oignons émincés surgelés</v>
      </c>
      <c r="C30" s="11">
        <f>Besoins!E21</f>
        <v>3</v>
      </c>
      <c r="D30" t="str">
        <f>Besoins!F21</f>
        <v>kg</v>
      </c>
    </row>
    <row r="31">
      <c r="A31"/>
      <c r="B31" t="s">
        <v>136</v>
      </c>
      <c r="C31" s="11">
        <f>'Besoins'!$B$2*0.051</f>
        <v>0.051</v>
      </c>
      <c r="D31" t="s">
        <v>41</v>
      </c>
    </row>
    <row r="32">
      <c r="A32"/>
      <c r="B32" t="s">
        <v>150</v>
      </c>
      <c r="C32" s="11">
        <f>'Besoins'!$B$2*12</f>
        <v>12</v>
      </c>
      <c r="D32" t="s">
        <v>34</v>
      </c>
    </row>
    <row r="33">
      <c r="A33"/>
      <c r="B33" t="s">
        <v>151</v>
      </c>
      <c r="C33" s="11">
        <f>'Besoins'!$B$2*1</f>
        <v>1</v>
      </c>
      <c r="D33" t="s">
        <v>24</v>
      </c>
    </row>
    <row r="34">
      <c r="A34" t="s" s="16">
        <v>138</v>
      </c>
      <c r="B34" t="str" s="13">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4"/>
      <c r="D34"/>
    </row>
    <row r="35">
      <c r="A35"/>
      <c r="B35" t="str">
        <f>Besoins!B16</f>
        <v>Huile de tournesol raffinée vrac</v>
      </c>
      <c r="C35" s="11">
        <f>Besoins!E16</f>
        <v>1</v>
      </c>
      <c r="D35" t="str">
        <f>Besoins!F16</f>
        <v>lt</v>
      </c>
    </row>
    <row r="36">
      <c r="A36"/>
      <c r="B36" t="s">
        <v>143</v>
      </c>
      <c r="C36" s="11">
        <f>'Besoins'!$B$2*0.2</f>
        <v>0.2</v>
      </c>
      <c r="D36" t="s">
        <v>41</v>
      </c>
    </row>
    <row r="37">
      <c r="A37"/>
      <c r="B37" t="str">
        <f>Besoins!B14</f>
        <v>Farine de blé T55</v>
      </c>
      <c r="C37" s="11">
        <f>Besoins!E14</f>
        <v>0.5</v>
      </c>
      <c r="D37" t="str">
        <f>Besoins!F14</f>
        <v>kg</v>
      </c>
    </row>
    <row r="38">
      <c r="A38"/>
      <c r="B38" t="s">
        <v>144</v>
      </c>
      <c r="C38" s="11">
        <f>'Besoins'!$B$2*0.06</f>
        <v>0.06</v>
      </c>
      <c r="D38" t="s">
        <v>41</v>
      </c>
    </row>
    <row r="39">
      <c r="A39"/>
      <c r="B39" t="str">
        <f>Besoins!B19</f>
        <v>Sel fin de cuisine</v>
      </c>
      <c r="C39" s="11">
        <f>Besoins!E19</f>
        <v>0.073</v>
      </c>
      <c r="D39" t="str">
        <f>Besoins!F19</f>
        <v>kg</v>
      </c>
    </row>
    <row r="40">
      <c r="A40"/>
      <c r="B40" t="str">
        <f>Besoins!B10</f>
        <v>Poivre noir moulu</v>
      </c>
      <c r="C40" s="11">
        <f>Besoins!E10</f>
        <v>0.007</v>
      </c>
      <c r="D40" t="str">
        <f>Besoins!F10</f>
        <v>kg</v>
      </c>
    </row>
    <row r="41">
      <c r="A41"/>
      <c r="B41"/>
      <c r="C41"/>
      <c r="D41"/>
    </row>
    <row r="42">
      <c r="A42" t="s" s="15">
        <v>152</v>
      </c>
      <c r="B42"/>
      <c r="C42"/>
      <c r="D42"/>
    </row>
    <row r="43">
      <c r="A43" t="s" s="16">
        <v>133</v>
      </c>
      <c r="B43" t="str" s="13">
        <f>"[DISSOUDRE] "&amp;Procedure!D14</f>
        <v>[DISSOUDRE] Délayer la poudre dans l'eau froide en fouettant, puis porter à ébullition en remuant régulièrement.</v>
      </c>
      <c r="C43"/>
      <c r="D43"/>
    </row>
    <row r="44">
      <c r="A44"/>
      <c r="B44" t="str">
        <f>Besoins!B7</f>
        <v>Eau (robinet - moy. France 2026)</v>
      </c>
      <c r="C44" s="11">
        <f>Besoins!E7</f>
        <v>11.7</v>
      </c>
      <c r="D44" t="str">
        <f>Besoins!F7</f>
        <v>lt</v>
      </c>
    </row>
    <row r="45">
      <c r="A45"/>
      <c r="B45" t="str">
        <f>Besoins!B15</f>
        <v>Fonds Brun Lié (Knorr Professional)</v>
      </c>
      <c r="C45" s="11">
        <f>Besoins!E15</f>
        <v>0.3</v>
      </c>
      <c r="D45" t="str">
        <f>Besoins!F15</f>
        <v>kg</v>
      </c>
    </row>
    <row r="46">
      <c r="A46"/>
      <c r="B46"/>
      <c r="C46"/>
      <c r="D46"/>
    </row>
    <row r="47">
      <c r="A47" t="s" s="15">
        <v>153</v>
      </c>
      <c r="B47"/>
      <c r="C47"/>
      <c r="D47"/>
    </row>
    <row r="48">
      <c r="A48"/>
      <c r="B48"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8"/>
      <c r="D48"/>
    </row>
    <row r="49">
      <c r="A49"/>
      <c r="B49"/>
      <c r="C49"/>
      <c r="D49"/>
    </row>
    <row r="50">
      <c r="A50" t="s" s="15">
        <v>154</v>
      </c>
      <c r="B50"/>
      <c r="C50"/>
      <c r="D50"/>
    </row>
    <row r="51">
      <c r="A51"/>
      <c r="B51"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1"/>
      <c r="D51"/>
    </row>
    <row r="52">
      <c r="A52"/>
      <c r="B52"/>
      <c r="C52"/>
      <c r="D52"/>
    </row>
    <row r="53">
      <c r="A53" t="s" s="18">
        <v>21</v>
      </c>
      <c r="B53"/>
      <c r="C53"/>
      <c r="D53"/>
    </row>
  </sheetData>
  <sheetProtection sheet="1" formatRows="0" formatColumns="0"/>
  <mergeCells count="23">
    <mergeCell ref="A1:D1"/>
    <mergeCell ref="A2:D2"/>
    <mergeCell ref="A4:D4"/>
    <mergeCell ref="B5:D5"/>
    <mergeCell ref="B6:D6"/>
    <mergeCell ref="B14:D14"/>
    <mergeCell ref="B16:D16"/>
    <mergeCell ref="B17:D17"/>
    <mergeCell ref="B21:D21"/>
    <mergeCell ref="B22:D22"/>
    <mergeCell ref="B23:D23"/>
    <mergeCell ref="B24:D24"/>
    <mergeCell ref="A26:D26"/>
    <mergeCell ref="B27:D27"/>
    <mergeCell ref="B28:D28"/>
    <mergeCell ref="B34:D34"/>
    <mergeCell ref="A42:D42"/>
    <mergeCell ref="B43:D43"/>
    <mergeCell ref="A47:D47"/>
    <mergeCell ref="B48:D48"/>
    <mergeCell ref="A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2026-09-27T16:40:52Z</dcterms:created>
  <dc:title>HARICOT DE MOUTON — BASE NAVARI</dc:title>
  <dc:subject/>
  <dc:creator>CUIS.web</dc:creator>
  <cp:lastModifiedBy/>
  <cp:keywords/>
  <dc:description>Export automatique — moteur récursif d'origine : Bernard Vandendaele</dc:description>
  <cp:category/>
  <dc:language>en-US</dc:language>
  <dcterms:modified xsi:type="dcterms:W3CDTF">2026-09-27T16:40:52Z</dcterms:modified>
  <cp:revision>1</cp:revision>
</cp:coreProperties>
</file>