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<sst xmlns="http://schemas.openxmlformats.org/spreadsheetml/2006/main" count="167" uniqueCount="167">
  <si>
    <t>Fiche technique</t>
  </si>
  <si>
    <t>Nom</t>
  </si>
  <si>
    <t>SAUCE BOLOGNAISE — BASE LASAGNES (TEXTE-FIDÈLE)</t>
  </si>
  <si>
    <t>Code</t>
  </si>
  <si>
    <t>GRO-BOLO-C</t>
  </si>
  <si>
    <t>Classe</t>
  </si>
  <si>
    <t>Sauces collectivité (GRO.SAUCES)</t>
  </si>
  <si>
    <t>Statut</t>
  </si>
  <si>
    <t>publie</t>
  </si>
  <si>
    <t>Verrouillée</t>
  </si>
  <si>
    <t>Non</t>
  </si>
  <si>
    <t>Source bibliographique</t>
  </si>
  <si>
    <t>Provenance</t>
  </si>
  <si>
    <t>Quantité de référence</t>
  </si>
  <si>
    <t>11 lt</t>
  </si>
  <si>
    <t>Coût de revient (qt de référence)</t>
  </si>
  <si>
    <t>Coût unitaire</t>
  </si>
  <si>
    <t>Quantité demandée pour cet export</t>
  </si>
  <si>
    <t>Coût de revient total pour cette quantité</t>
  </si>
  <si>
    <t>Export généré le</t>
  </si>
  <si>
    <t>20/09/2026 23:19</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</si>
  <si>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</si>
  <si>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</si>
  <si>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</si>
  <si>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</si>
  <si>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</si>
  <si>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</si>
  <si>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</si>
  <si>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</si>
  <si>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</si>
  <si>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t>
  </si>
  <si>
    <t>CONC-TOMATE</t>
  </si>
  <si>
    <t>Concentré de tomate double</t>
  </si>
  <si>
    <t>Concentrés et purées cuisines</t>
  </si>
  <si>
    <t>pc</t>
  </si>
  <si>
    <t>00000061</t>
  </si>
  <si>
    <t>EAU</t>
  </si>
  <si>
    <t>Matières diverses (à trier)</t>
  </si>
  <si>
    <t>EPI-POIVRE-NOIR</t>
  </si>
  <si>
    <t>Poivre noir moulu</t>
  </si>
  <si>
    <t>Épices en poudre et graines</t>
  </si>
  <si>
    <t>kg</t>
  </si>
  <si>
    <t>HER-BOUQUET-G</t>
  </si>
  <si>
    <t>Bouquet garni sachet dose</t>
  </si>
  <si>
    <t>Herbes aromatiques séchées</t>
  </si>
  <si>
    <t>MEL-HERBES-PRO</t>
  </si>
  <si>
    <t>Herbes de Provence</t>
  </si>
  <si>
    <t>Mélanges et épices composées</t>
  </si>
  <si>
    <t>RNME101403</t>
  </si>
  <si>
    <t>Huile olive vierge extra bidon 5L</t>
  </si>
  <si>
    <t>Assaisonnements et corps gras</t>
  </si>
  <si>
    <t>u</t>
  </si>
  <si>
    <t>RNME1014107</t>
  </si>
  <si>
    <t>Vin blanc bib 10L UE</t>
  </si>
  <si>
    <t>Boissons</t>
  </si>
  <si>
    <t>KNORR-FBLIE-STD</t>
  </si>
  <si>
    <t>Fonds Brun Lié (Knorr Professional)</t>
  </si>
  <si>
    <t>Fonds déshydratés et poudres</t>
  </si>
  <si>
    <t>RNM9740123</t>
  </si>
  <si>
    <t>CAROTTE France cat.I botte</t>
  </si>
  <si>
    <t>Légumes</t>
  </si>
  <si>
    <t>bte</t>
  </si>
  <si>
    <t>RNM0400123</t>
  </si>
  <si>
    <t>CÉLERI-BRANCHE vert France cat.I</t>
  </si>
  <si>
    <t>RNM27820123</t>
  </si>
  <si>
    <t>OIGNON jaune France cat.I 60-80mm</t>
  </si>
  <si>
    <t>RNM0200123</t>
  </si>
  <si>
    <t>POIREAU France cat.I</t>
  </si>
  <si>
    <t>RNM4G100917</t>
  </si>
  <si>
    <t>Ails pelés 4G</t>
  </si>
  <si>
    <t>Légumes 4ème et 5ème gamme</t>
  </si>
  <si>
    <t>SEL-FIN</t>
  </si>
  <si>
    <t>Sel fin de cuisine</t>
  </si>
  <si>
    <t>Sels et condiments de base</t>
  </si>
  <si>
    <t>SUC-BLANC</t>
  </si>
  <si>
    <t>Sucre blanc cristal sac 25 kg</t>
  </si>
  <si>
    <t>Sucres et édulcorants</t>
  </si>
  <si>
    <t>RNMS00117</t>
  </si>
  <si>
    <t>Viande hachée 20% MG IQF UE</t>
  </si>
  <si>
    <t>Viandes surgelées</t>
  </si>
  <si>
    <t>00002615</t>
  </si>
  <si>
    <t>Collet de veau (piétrons, jarret)</t>
  </si>
  <si>
    <t>Veau</t>
  </si>
  <si>
    <t>00002616</t>
  </si>
  <si>
    <t>Os de veau (pieds, jarret)</t>
  </si>
  <si>
    <t>00002605</t>
  </si>
  <si>
    <t>Os et parures maigres de veau</t>
  </si>
  <si>
    <t>Total</t>
  </si>
  <si>
    <t>Niveau</t>
  </si>
  <si>
    <t>Composant</t>
  </si>
  <si>
    <t>Type</t>
  </si>
  <si>
    <t>Quantité (pour 11 lt)</t>
  </si>
  <si>
    <t>recette</t>
  </si>
  <si>
    <t>Sauces collectivité</t>
  </si>
  <si>
    <t xml:space="preserve">    ↳ Viande hachée 20% MG IQF UE</t>
  </si>
  <si>
    <t>matiere</t>
  </si>
  <si>
    <t xml:space="preserve">    ↳ OIGNON jaune France cat.I 60-80mm</t>
  </si>
  <si>
    <t xml:space="preserve">    ↳ Ails pelés 4G</t>
  </si>
  <si>
    <t xml:space="preserve">    ↳ HUILE OLIVE (L)</t>
  </si>
  <si>
    <t>Conversions diverses</t>
  </si>
  <si>
    <t xml:space="preserve">        ↳ Huile olive vierge extra bidon 5L</t>
  </si>
  <si>
    <t xml:space="preserve">    ↳ VIN BLANC CUISSON (L)</t>
  </si>
  <si>
    <t xml:space="preserve">        ↳ Vin blanc bib 10L UE</t>
  </si>
  <si>
    <t xml:space="preserve">    ↳ Fond Blanc de Veau</t>
  </si>
  <si>
    <t>Fonds et bouillons de base</t>
  </si>
  <si>
    <t xml:space="preserve">        ↳ EAU</t>
  </si>
  <si>
    <t xml:space="preserve">        ↳ Os et parures maigres de veau</t>
  </si>
  <si>
    <t xml:space="preserve">        ↳ Collet de veau (piétrons, jarret)</t>
  </si>
  <si>
    <t xml:space="preserve">        ↳ Os de veau (pieds, jarret)</t>
  </si>
  <si>
    <t xml:space="preserve">        ↳ CAROTTE France cat.I botte</t>
  </si>
  <si>
    <t xml:space="preserve">        ↳ OIGNON jaune France cat.I 60-80mm</t>
  </si>
  <si>
    <t xml:space="preserve">        ↳ POIREAU France cat.I</t>
  </si>
  <si>
    <t xml:space="preserve">        ↳ CÉLERI-BRANCHE vert France cat.I</t>
  </si>
  <si>
    <t xml:space="preserve">        ↳ Bouquet garni sachet dose</t>
  </si>
  <si>
    <t xml:space="preserve">        ↳ Poivre noir moulu</t>
  </si>
  <si>
    <t xml:space="preserve">        ↳ Sel fin de cuisine</t>
  </si>
  <si>
    <t xml:space="preserve">    ↳ Fond brun de veau reconstitue (collectivite)</t>
  </si>
  <si>
    <t>Préparations de base collectivité</t>
  </si>
  <si>
    <t xml:space="preserve">        ↳ Fonds Brun Lié (Knorr Professional)</t>
  </si>
  <si>
    <t xml:space="preserve">    ↳ Concentré de tomate — 1 boîte 4/4 (pièce)</t>
  </si>
  <si>
    <t xml:space="preserve">        ↳ Concentré de tomate — boîte 4/4 (collectivité)</t>
  </si>
  <si>
    <t xml:space="preserve">            ↳ Concentré de tomate double</t>
  </si>
  <si>
    <t xml:space="preserve">    ↳ Herbes de Provence</t>
  </si>
  <si>
    <t xml:space="preserve">    ↳ Sucre blanc cristal sac 25 kg</t>
  </si>
  <si>
    <t xml:space="preserve">    ↳ Sel fin de cuisine</t>
  </si>
  <si>
    <t xml:space="preserve">    ↳ Poivre noir moulu</t>
  </si>
  <si>
    <t>Recette</t>
  </si>
  <si>
    <t>#</t>
  </si>
  <si>
    <t>Verbe</t>
  </si>
  <si>
    <t>Étape</t>
  </si>
  <si>
    <t>Précision technique</t>
  </si>
  <si>
    <t>Durée</t>
  </si>
  <si>
    <t>Fond Blanc de Veau</t>
  </si>
  <si>
    <t>CONCASSER</t>
  </si>
  <si>
    <t>Concasser les os et parures de veau — blanchir à l'eau froide</t>
  </si>
  <si>
    <t>Découper en morceaux — réunir dans une grande marmite — couvrir d'eau froide — porter à ébullition 3 à 4 minutes — rafraîchir</t>
  </si>
  <si>
    <t>ÉPLUCHER</t>
  </si>
  <si>
    <t>Rafraîchir les ingrédients de base à l'eau courante</t>
  </si>
  <si>
    <t>Bien rincer et égoutter dans une passoire — rincer le rondeau</t>
  </si>
  <si>
    <t>MARQUER</t>
  </si>
  <si>
    <t>Marquer le fond blanc en cuisson</t>
  </si>
  <si>
    <t>Replacer les ingrédients de base dans le récipient — mouiller avec de l'eau froide — porter à ébullition</t>
  </si>
  <si>
    <t>ÉCUMER</t>
  </si>
  <si>
    <t>Écumer soigneusement</t>
  </si>
  <si>
    <t>Écumer abondamment dès la première ébullition</t>
  </si>
  <si>
    <t>Préparer les éléments de la garniture aromatique</t>
  </si>
  <si>
    <t>Éplucher et laver tous les légumes — tailler les carottes en tronçons — piquer ou clouter les oignons</t>
  </si>
  <si>
    <t>MOUILLER</t>
  </si>
  <si>
    <t>Ajouter la garniture aromatique dans le fond blanc</t>
  </si>
  <si>
    <t>Fond brun de veau reconstitue (collectivite)</t>
  </si>
  <si>
    <t>DISSOUDRE</t>
  </si>
  <si>
    <t>Délayer la poudre dans l'eau froide en fouettant, puis porter à ébullition en remuant régulièrement.</t>
  </si>
  <si>
    <t>Concentré de tomate — 1 boîte 4/4 (pièce)</t>
  </si>
  <si>
    <t>Concentré de tomate — boîte 4/4 (collectivité)</t>
  </si>
  <si>
    <t>Fiche technique — SAUCE BOLOGNAISE — BASE LASAGNES (TEXTE-FIDÈLE)</t>
  </si>
  <si>
    <t>SAUCE BOLOGNAISE — BASE LASAGNES (TEXTE-FIDÈLE)  GRO-BOLO-C</t>
  </si>
  <si>
    <t>1.</t>
  </si>
  <si>
    <t>2.</t>
  </si>
  <si>
    <t>3.</t>
  </si>
  <si>
    <t>4.</t>
  </si>
  <si>
    <t>5.</t>
  </si>
  <si>
    <t>↳ Fond Blanc de Veau  00002625</t>
  </si>
  <si>
    <t>6.</t>
  </si>
  <si>
    <t>↳ Fond brun de veau reconstitue (collectivite)  GRO-FOND-VEAU</t>
  </si>
  <si>
    <t xml:space="preserve">    EAU</t>
  </si>
  <si>
    <t>↳ Concentré de tomate — 1 boîte 4/4 (pièce)  GRO-CONC-44-P</t>
  </si>
  <si>
    <t>↳ Concentré de tomate — boîte 4/4 (collectivité)  GRO-CONC-TOMATE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</si>
</sst>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388.082295</v>
      </c>
    </row>
    <row r="12">
      <c r="A12" t="s" s="3">
        <v>16</v>
      </c>
      <c r="B12" s="4">
        <v>35.280208636364</v>
      </c>
    </row>
    <row r="13">
      <c r="A13"/>
      <c r="B13"/>
    </row>
    <row r="14">
      <c r="A14" t="s" s="5">
        <v>17</v>
      </c>
      <c r="B14" t="s" s="5">
        <v>14</v>
      </c>
    </row>
    <row r="15">
      <c r="A15" t="s" s="5">
        <v>18</v>
      </c>
      <c r="B15" s="6">
        <v>388.082295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11</v>
      </c>
      <c r="C3" t="s" s="10">
        <v>24</v>
      </c>
      <c r="D3"/>
      <c r="E3"/>
      <c r="F3"/>
    </row>
    <row r="4">
      <c r="A4" t="s">
        <v>25</v>
      </c>
      <c r="B4" s="11">
        <f>$B$2*B3</f>
        <v>11</v>
      </c>
      <c r="C4" t="str">
        <f>C3</f>
        <v>lt</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3</v>
      </c>
      <c r="E7" s="11">
        <f>D7*$B$2</f>
        <v>3</v>
      </c>
      <c r="F7" t="s">
        <v>34</v>
      </c>
      <c r="G7" s="4">
        <f>E7*12.6</f>
        <v>37.8</v>
      </c>
    </row>
    <row r="8">
      <c r="A8" t="s" s="12">
        <v>35</v>
      </c>
      <c r="B8" t="s">
        <v>36</v>
      </c>
      <c r="C8" t="s">
        <v>37</v>
      </c>
      <c r="D8" s="9">
        <v>8.875</v>
      </c>
      <c r="E8" s="11">
        <f>D8*$B$2</f>
        <v>8.875</v>
      </c>
      <c r="F8" t="s">
        <v>24</v>
      </c>
      <c r="G8" s="4">
        <f>E8*0.003</f>
        <v>0.026625</v>
      </c>
    </row>
    <row r="9">
      <c r="A9" t="s">
        <v>38</v>
      </c>
      <c r="B9" t="s">
        <v>39</v>
      </c>
      <c r="C9" t="s">
        <v>40</v>
      </c>
      <c r="D9" s="9">
        <v>0.007533</v>
      </c>
      <c r="E9" s="11">
        <f>D9*$B$2</f>
        <v>0.007533</v>
      </c>
      <c r="F9" t="s">
        <v>41</v>
      </c>
      <c r="G9" s="4">
        <f>E9*12.5005531218</f>
        <v>0.094167</v>
      </c>
    </row>
    <row r="10">
      <c r="A10" t="s">
        <v>42</v>
      </c>
      <c r="B10" t="s">
        <v>43</v>
      </c>
      <c r="C10" t="s">
        <v>44</v>
      </c>
      <c r="D10" s="9">
        <v>0.000533</v>
      </c>
      <c r="E10" s="11">
        <f>D10*$B$2</f>
        <v>0.000533</v>
      </c>
      <c r="F10" t="s">
        <v>41</v>
      </c>
      <c r="G10" s="4">
        <f>E10*14.0087554722</f>
        <v>0.007467</v>
      </c>
    </row>
    <row r="11">
      <c r="A11" t="s">
        <v>45</v>
      </c>
      <c r="B11" t="s">
        <v>46</v>
      </c>
      <c r="C11" t="s">
        <v>47</v>
      </c>
      <c r="D11" s="9">
        <v>0.015</v>
      </c>
      <c r="E11" s="11">
        <f>D11*$B$2</f>
        <v>0.015</v>
      </c>
      <c r="F11" t="s">
        <v>41</v>
      </c>
      <c r="G11" s="4">
        <f>E11*9.5</f>
        <v>0.1425</v>
      </c>
    </row>
    <row r="12">
      <c r="A12" t="s">
        <v>48</v>
      </c>
      <c r="B12" t="s">
        <v>49</v>
      </c>
      <c r="C12" t="s">
        <v>50</v>
      </c>
      <c r="D12" s="9">
        <v>0.1</v>
      </c>
      <c r="E12" s="11">
        <f>D12*$B$2</f>
        <v>0.1</v>
      </c>
      <c r="F12" t="s">
        <v>51</v>
      </c>
      <c r="G12" s="4">
        <f>E12*65.22</f>
        <v>6.522</v>
      </c>
    </row>
    <row r="13">
      <c r="A13" t="s">
        <v>52</v>
      </c>
      <c r="B13" t="s">
        <v>53</v>
      </c>
      <c r="C13" t="s">
        <v>54</v>
      </c>
      <c r="D13" s="9">
        <v>0.15</v>
      </c>
      <c r="E13" s="11">
        <f>D13*$B$2</f>
        <v>0.15</v>
      </c>
      <c r="F13" t="s">
        <v>51</v>
      </c>
      <c r="G13" s="4">
        <f>E13*24.02</f>
        <v>3.603</v>
      </c>
    </row>
    <row r="14">
      <c r="A14" t="s">
        <v>55</v>
      </c>
      <c r="B14" t="s">
        <v>56</v>
      </c>
      <c r="C14" t="s">
        <v>57</v>
      </c>
      <c r="D14" s="9">
        <v>0.125</v>
      </c>
      <c r="E14" s="11">
        <f>D14*$B$2</f>
        <v>0.125</v>
      </c>
      <c r="F14" t="s">
        <v>41</v>
      </c>
      <c r="G14" s="4">
        <f>E14*0</f>
        <v>0</v>
      </c>
    </row>
    <row r="15">
      <c r="A15" t="s">
        <v>58</v>
      </c>
      <c r="B15" t="s">
        <v>59</v>
      </c>
      <c r="C15" t="s">
        <v>60</v>
      </c>
      <c r="D15" s="9">
        <v>0.053333</v>
      </c>
      <c r="E15" s="11">
        <f>D15*$B$2</f>
        <v>0.053333</v>
      </c>
      <c r="F15" t="s">
        <v>61</v>
      </c>
      <c r="G15" s="4">
        <f>E15*1.8000112501</f>
        <v>0.096</v>
      </c>
    </row>
    <row r="16">
      <c r="A16" t="s">
        <v>62</v>
      </c>
      <c r="B16" t="s">
        <v>63</v>
      </c>
      <c r="C16" t="s">
        <v>60</v>
      </c>
      <c r="D16" s="9">
        <v>0.042667</v>
      </c>
      <c r="E16" s="11">
        <f>D16*$B$2</f>
        <v>0.042667</v>
      </c>
      <c r="F16" t="s">
        <v>41</v>
      </c>
      <c r="G16" s="4">
        <f>E16*1.7999859376</f>
        <v>0.0768</v>
      </c>
    </row>
    <row r="17">
      <c r="A17" t="s">
        <v>64</v>
      </c>
      <c r="B17" t="s">
        <v>65</v>
      </c>
      <c r="C17" t="s">
        <v>60</v>
      </c>
      <c r="D17" s="9">
        <v>2.553333</v>
      </c>
      <c r="E17" s="11">
        <f>D17*$B$2</f>
        <v>2.553333</v>
      </c>
      <c r="F17" t="s">
        <v>41</v>
      </c>
      <c r="G17" s="4">
        <f>E17*0.4000000522</f>
        <v>1.021333</v>
      </c>
    </row>
    <row r="18">
      <c r="A18" t="s">
        <v>66</v>
      </c>
      <c r="B18" t="s">
        <v>67</v>
      </c>
      <c r="C18" t="s">
        <v>60</v>
      </c>
      <c r="D18" s="9">
        <v>0.106667</v>
      </c>
      <c r="E18" s="11">
        <f>D18*$B$2</f>
        <v>0.106667</v>
      </c>
      <c r="F18" t="s">
        <v>41</v>
      </c>
      <c r="G18" s="4">
        <f>E18*0.8999971875</f>
        <v>0.096</v>
      </c>
    </row>
    <row r="19">
      <c r="A19" t="s">
        <v>68</v>
      </c>
      <c r="B19" t="s">
        <v>69</v>
      </c>
      <c r="C19" t="s">
        <v>70</v>
      </c>
      <c r="D19" s="9">
        <v>0.2</v>
      </c>
      <c r="E19" s="11">
        <f>D19*$B$2</f>
        <v>0.2</v>
      </c>
      <c r="F19" t="s">
        <v>41</v>
      </c>
      <c r="G19" s="4">
        <f>E19*8.11</f>
        <v>1.622</v>
      </c>
    </row>
    <row r="20">
      <c r="A20" t="s">
        <v>71</v>
      </c>
      <c r="B20" t="s">
        <v>72</v>
      </c>
      <c r="C20" t="s">
        <v>73</v>
      </c>
      <c r="D20" s="9">
        <v>0.073533</v>
      </c>
      <c r="E20" s="11">
        <f>D20*$B$2</f>
        <v>0.073533</v>
      </c>
      <c r="F20" t="s">
        <v>41</v>
      </c>
      <c r="G20" s="4">
        <f>E20*0.3500015866</f>
        <v>0.025737</v>
      </c>
    </row>
    <row r="21">
      <c r="A21" t="s">
        <v>74</v>
      </c>
      <c r="B21" t="s">
        <v>75</v>
      </c>
      <c r="C21" t="s">
        <v>76</v>
      </c>
      <c r="D21" s="9">
        <v>0.1</v>
      </c>
      <c r="E21" s="11">
        <f>D21*$B$2</f>
        <v>0.1</v>
      </c>
      <c r="F21" t="s">
        <v>41</v>
      </c>
      <c r="G21" s="4">
        <f>E21*0.82</f>
        <v>0.082</v>
      </c>
    </row>
    <row r="22">
      <c r="A22" t="s">
        <v>77</v>
      </c>
      <c r="B22" t="s">
        <v>78</v>
      </c>
      <c r="C22" t="s">
        <v>79</v>
      </c>
      <c r="D22" s="9">
        <v>14</v>
      </c>
      <c r="E22" s="11">
        <f>D22*$B$2</f>
        <v>14</v>
      </c>
      <c r="F22" t="s">
        <v>41</v>
      </c>
      <c r="G22" s="4">
        <f>E22*23.7</f>
        <v>331.8</v>
      </c>
    </row>
    <row r="23">
      <c r="A23" t="s" s="12">
        <v>80</v>
      </c>
      <c r="B23" t="s">
        <v>81</v>
      </c>
      <c r="C23" t="s">
        <v>82</v>
      </c>
      <c r="D23" s="9">
        <v>0.533333</v>
      </c>
      <c r="E23" s="11">
        <f>D23*$B$2</f>
        <v>0.533333</v>
      </c>
      <c r="F23" t="s">
        <v>41</v>
      </c>
      <c r="G23" s="4">
        <f>E23*5.000003125</f>
        <v>2.666667</v>
      </c>
    </row>
    <row r="24">
      <c r="A24" t="s" s="12">
        <v>83</v>
      </c>
      <c r="B24" t="s">
        <v>84</v>
      </c>
      <c r="C24" t="s">
        <v>82</v>
      </c>
      <c r="D24" s="9">
        <v>0.533333</v>
      </c>
      <c r="E24" s="11">
        <f>D24*$B$2</f>
        <v>0.533333</v>
      </c>
      <c r="F24" t="s">
        <v>41</v>
      </c>
      <c r="G24" s="4">
        <f>E24*2.5000015625</f>
        <v>1.333333</v>
      </c>
    </row>
    <row r="25">
      <c r="A25" t="s" s="12">
        <v>85</v>
      </c>
      <c r="B25" t="s">
        <v>86</v>
      </c>
      <c r="C25" t="s">
        <v>82</v>
      </c>
      <c r="D25" s="9">
        <v>0.533333</v>
      </c>
      <c r="E25" s="11">
        <f>D25*$B$2</f>
        <v>0.533333</v>
      </c>
      <c r="F25" t="s">
        <v>41</v>
      </c>
      <c r="G25" s="4">
        <f>E25*2.00000125</f>
        <v>1.066667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1"/>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11</v>
      </c>
      <c r="E2" t="s">
        <v>24</v>
      </c>
      <c r="F2" t="s">
        <v>93</v>
      </c>
    </row>
    <row r="3">
      <c r="A3">
        <v>1</v>
      </c>
      <c r="B3" t="s">
        <v>94</v>
      </c>
      <c r="C3" t="s">
        <v>95</v>
      </c>
      <c r="D3" s="11">
        <v>14</v>
      </c>
      <c r="E3" t="s">
        <v>41</v>
      </c>
      <c r="F3" t="s">
        <v>79</v>
      </c>
    </row>
    <row r="4">
      <c r="A4">
        <v>1</v>
      </c>
      <c r="B4" t="s">
        <v>96</v>
      </c>
      <c r="C4" t="s">
        <v>95</v>
      </c>
      <c r="D4" s="11">
        <v>2.5</v>
      </c>
      <c r="E4" t="s">
        <v>41</v>
      </c>
      <c r="F4" t="s">
        <v>60</v>
      </c>
    </row>
    <row r="5">
      <c r="A5">
        <v>1</v>
      </c>
      <c r="B5" t="s">
        <v>97</v>
      </c>
      <c r="C5" t="s">
        <v>95</v>
      </c>
      <c r="D5" s="11">
        <v>0.2</v>
      </c>
      <c r="E5" t="s">
        <v>41</v>
      </c>
      <c r="F5" t="s">
        <v>70</v>
      </c>
    </row>
    <row r="6">
      <c r="A6">
        <v>1</v>
      </c>
      <c r="B6" t="s">
        <v>98</v>
      </c>
      <c r="C6" t="s">
        <v>92</v>
      </c>
      <c r="D6" s="11">
        <v>0.5</v>
      </c>
      <c r="E6" t="s">
        <v>24</v>
      </c>
      <c r="F6" t="s">
        <v>99</v>
      </c>
    </row>
    <row r="7">
      <c r="A7">
        <v>2</v>
      </c>
      <c r="B7" t="s">
        <v>100</v>
      </c>
      <c r="C7" t="s">
        <v>95</v>
      </c>
      <c r="D7" s="11">
        <v>0.1</v>
      </c>
      <c r="E7" t="s">
        <v>51</v>
      </c>
      <c r="F7" t="s">
        <v>50</v>
      </c>
    </row>
    <row r="8">
      <c r="A8">
        <v>1</v>
      </c>
      <c r="B8" t="s">
        <v>101</v>
      </c>
      <c r="C8" t="s">
        <v>92</v>
      </c>
      <c r="D8" s="11">
        <v>1.5</v>
      </c>
      <c r="E8" t="s">
        <v>24</v>
      </c>
      <c r="F8" t="s">
        <v>99</v>
      </c>
    </row>
    <row r="9">
      <c r="A9">
        <v>2</v>
      </c>
      <c r="B9" t="s">
        <v>102</v>
      </c>
      <c r="C9" t="s">
        <v>95</v>
      </c>
      <c r="D9" s="11">
        <v>0.15</v>
      </c>
      <c r="E9" t="s">
        <v>51</v>
      </c>
      <c r="F9" t="s">
        <v>54</v>
      </c>
    </row>
    <row r="10">
      <c r="A10">
        <v>1</v>
      </c>
      <c r="B10" t="s">
        <v>103</v>
      </c>
      <c r="C10" t="s">
        <v>92</v>
      </c>
      <c r="D10" s="11">
        <v>4</v>
      </c>
      <c r="E10" t="s">
        <v>24</v>
      </c>
      <c r="F10" t="s">
        <v>104</v>
      </c>
    </row>
    <row r="11">
      <c r="A11">
        <v>2</v>
      </c>
      <c r="B11" t="s">
        <v>105</v>
      </c>
      <c r="C11" t="s">
        <v>95</v>
      </c>
      <c r="D11" s="11">
        <v>4</v>
      </c>
      <c r="E11" t="s">
        <v>24</v>
      </c>
      <c r="F11" t="s">
        <v>37</v>
      </c>
    </row>
    <row r="12">
      <c r="A12">
        <v>2</v>
      </c>
      <c r="B12" t="s">
        <v>106</v>
      </c>
      <c r="C12" t="s">
        <v>95</v>
      </c>
      <c r="D12" s="11">
        <v>0.533</v>
      </c>
      <c r="E12" t="s">
        <v>41</v>
      </c>
      <c r="F12" t="s">
        <v>82</v>
      </c>
    </row>
    <row r="13">
      <c r="A13">
        <v>2</v>
      </c>
      <c r="B13" t="s">
        <v>107</v>
      </c>
      <c r="C13" t="s">
        <v>95</v>
      </c>
      <c r="D13" s="11">
        <v>0.533</v>
      </c>
      <c r="E13" t="s">
        <v>41</v>
      </c>
      <c r="F13" t="s">
        <v>82</v>
      </c>
    </row>
    <row r="14">
      <c r="A14">
        <v>2</v>
      </c>
      <c r="B14" t="s">
        <v>108</v>
      </c>
      <c r="C14" t="s">
        <v>95</v>
      </c>
      <c r="D14" s="11">
        <v>0.533</v>
      </c>
      <c r="E14" t="s">
        <v>41</v>
      </c>
      <c r="F14" t="s">
        <v>82</v>
      </c>
    </row>
    <row r="15">
      <c r="A15">
        <v>2</v>
      </c>
      <c r="B15" t="s">
        <v>109</v>
      </c>
      <c r="C15" t="s">
        <v>95</v>
      </c>
      <c r="D15" s="11">
        <v>0.053</v>
      </c>
      <c r="E15" t="s">
        <v>41</v>
      </c>
      <c r="F15" t="s">
        <v>60</v>
      </c>
    </row>
    <row r="16">
      <c r="A16">
        <v>2</v>
      </c>
      <c r="B16" t="s">
        <v>110</v>
      </c>
      <c r="C16" t="s">
        <v>95</v>
      </c>
      <c r="D16" s="11">
        <v>0.053</v>
      </c>
      <c r="E16" t="s">
        <v>41</v>
      </c>
      <c r="F16" t="s">
        <v>60</v>
      </c>
    </row>
    <row r="17">
      <c r="A17">
        <v>2</v>
      </c>
      <c r="B17" t="s">
        <v>111</v>
      </c>
      <c r="C17" t="s">
        <v>95</v>
      </c>
      <c r="D17" s="11">
        <v>0.107</v>
      </c>
      <c r="E17" t="s">
        <v>41</v>
      </c>
      <c r="F17" t="s">
        <v>60</v>
      </c>
    </row>
    <row r="18">
      <c r="A18">
        <v>2</v>
      </c>
      <c r="B18" t="s">
        <v>112</v>
      </c>
      <c r="C18" t="s">
        <v>95</v>
      </c>
      <c r="D18" s="11">
        <v>0.043</v>
      </c>
      <c r="E18" t="s">
        <v>41</v>
      </c>
      <c r="F18" t="s">
        <v>60</v>
      </c>
    </row>
    <row r="19">
      <c r="A19">
        <v>2</v>
      </c>
      <c r="B19" t="s">
        <v>113</v>
      </c>
      <c r="C19" t="s">
        <v>95</v>
      </c>
      <c r="D19" s="11">
        <v>0.001</v>
      </c>
      <c r="E19" t="s">
        <v>41</v>
      </c>
      <c r="F19" t="s">
        <v>44</v>
      </c>
    </row>
    <row r="20">
      <c r="A20">
        <v>2</v>
      </c>
      <c r="B20" t="s">
        <v>114</v>
      </c>
      <c r="C20" t="s">
        <v>95</v>
      </c>
      <c r="D20" s="11">
        <v>0.001</v>
      </c>
      <c r="E20" t="s">
        <v>41</v>
      </c>
      <c r="F20" t="s">
        <v>40</v>
      </c>
    </row>
    <row r="21">
      <c r="A21">
        <v>2</v>
      </c>
      <c r="B21" t="s">
        <v>115</v>
      </c>
      <c r="C21" t="s">
        <v>95</v>
      </c>
      <c r="D21" s="11">
        <v>0.001</v>
      </c>
      <c r="E21" t="s">
        <v>41</v>
      </c>
      <c r="F21" t="s">
        <v>73</v>
      </c>
    </row>
    <row r="22">
      <c r="A22">
        <v>1</v>
      </c>
      <c r="B22" t="s">
        <v>116</v>
      </c>
      <c r="C22" t="s">
        <v>92</v>
      </c>
      <c r="D22" s="11">
        <v>5</v>
      </c>
      <c r="E22" t="s">
        <v>24</v>
      </c>
      <c r="F22" t="s">
        <v>117</v>
      </c>
    </row>
    <row r="23">
      <c r="A23">
        <v>2</v>
      </c>
      <c r="B23" t="s">
        <v>105</v>
      </c>
      <c r="C23" t="s">
        <v>95</v>
      </c>
      <c r="D23" s="11">
        <v>4.875</v>
      </c>
      <c r="E23" t="s">
        <v>24</v>
      </c>
      <c r="F23" t="s">
        <v>37</v>
      </c>
    </row>
    <row r="24">
      <c r="A24">
        <v>2</v>
      </c>
      <c r="B24" t="s">
        <v>118</v>
      </c>
      <c r="C24" t="s">
        <v>95</v>
      </c>
      <c r="D24" s="11">
        <v>0.125</v>
      </c>
      <c r="E24" t="s">
        <v>41</v>
      </c>
      <c r="F24" t="s">
        <v>57</v>
      </c>
    </row>
    <row r="25">
      <c r="A25">
        <v>1</v>
      </c>
      <c r="B25" t="s">
        <v>119</v>
      </c>
      <c r="C25" t="s">
        <v>92</v>
      </c>
      <c r="D25" s="11">
        <v>3</v>
      </c>
      <c r="E25" t="s">
        <v>34</v>
      </c>
      <c r="F25" t="s">
        <v>117</v>
      </c>
    </row>
    <row r="26">
      <c r="A26">
        <v>2</v>
      </c>
      <c r="B26" t="s">
        <v>120</v>
      </c>
      <c r="C26" t="s">
        <v>92</v>
      </c>
      <c r="D26" s="11">
        <v>2.64</v>
      </c>
      <c r="E26" t="s">
        <v>41</v>
      </c>
      <c r="F26" t="s">
        <v>117</v>
      </c>
    </row>
    <row r="27">
      <c r="A27">
        <v>3</v>
      </c>
      <c r="B27" t="s">
        <v>121</v>
      </c>
      <c r="C27" t="s">
        <v>95</v>
      </c>
      <c r="D27" s="11">
        <v>3</v>
      </c>
      <c r="E27" t="s">
        <v>34</v>
      </c>
      <c r="F27" t="s">
        <v>33</v>
      </c>
    </row>
    <row r="28">
      <c r="A28">
        <v>1</v>
      </c>
      <c r="B28" t="s">
        <v>122</v>
      </c>
      <c r="C28" t="s">
        <v>95</v>
      </c>
      <c r="D28" s="11">
        <v>0.015</v>
      </c>
      <c r="E28" t="s">
        <v>41</v>
      </c>
      <c r="F28" t="s">
        <v>47</v>
      </c>
    </row>
    <row r="29">
      <c r="A29">
        <v>1</v>
      </c>
      <c r="B29" t="s">
        <v>123</v>
      </c>
      <c r="C29" t="s">
        <v>95</v>
      </c>
      <c r="D29" s="11">
        <v>0.1</v>
      </c>
      <c r="E29" t="s">
        <v>41</v>
      </c>
      <c r="F29" t="s">
        <v>76</v>
      </c>
    </row>
    <row r="30">
      <c r="A30">
        <v>1</v>
      </c>
      <c r="B30" t="s">
        <v>124</v>
      </c>
      <c r="C30" t="s">
        <v>95</v>
      </c>
      <c r="D30" s="11">
        <v>0.073</v>
      </c>
      <c r="E30" t="s">
        <v>41</v>
      </c>
      <c r="F30" t="s">
        <v>73</v>
      </c>
    </row>
    <row r="31">
      <c r="A31">
        <v>1</v>
      </c>
      <c r="B31" t="s">
        <v>125</v>
      </c>
      <c r="C31" t="s">
        <v>95</v>
      </c>
      <c r="D31" s="11">
        <v>0.007</v>
      </c>
      <c r="E31" t="s">
        <v>41</v>
      </c>
      <c r="F31"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126</v>
      </c>
      <c r="B1" t="s" s="2">
        <v>127</v>
      </c>
      <c r="C1" t="s" s="2">
        <v>128</v>
      </c>
      <c r="D1" t="s" s="2">
        <v>129</v>
      </c>
      <c r="E1" t="s" s="2">
        <v>130</v>
      </c>
      <c r="F1" t="s" s="2">
        <v>131</v>
      </c>
    </row>
    <row r="2">
      <c r="A2" t="s">
        <v>2</v>
      </c>
      <c r="B2">
        <v>1</v>
      </c>
      <c r="C2"/>
      <c r="D2" t="inlineStr" s="14">
        <is>
          <t>Mise en place du poste de travail — Contrôler les D.L.C. et peser les denrées, sélectionner le matériel. Désinfecter le matériel et le poste de travail suivant les protocoles.</t>
        </is>
      </c>
      <c r="E2" t="s" s="14"/>
      <c r="F2"/>
    </row>
    <row r="3">
      <c r="A3" t="s">
        <v>2</v>
      </c>
      <c r="B3">
        <v>2</v>
      </c>
      <c r="C3"/>
      <c r="D3" t="inlineStr" s="14">
        <is>
          <t>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t>
        </is>
      </c>
      <c r="E3" t="s" s="14"/>
      <c r="F3"/>
    </row>
    <row r="4">
      <c r="A4" t="s">
        <v>2</v>
      </c>
      <c r="B4">
        <v>3</v>
      </c>
      <c r="C4"/>
      <c r="D4" t="inlineStr" s="14">
        <is>
          <t>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t>
        </is>
      </c>
      <c r="E4" t="s" s="14"/>
      <c r="F4"/>
    </row>
    <row r="5">
      <c r="A5" t="s">
        <v>2</v>
      </c>
      <c r="B5">
        <v>4</v>
      </c>
      <c r="C5"/>
      <c r="D5" t="inlineStr" s="14">
        <is>
          <t>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t>
        </is>
      </c>
      <c r="E5" t="s" s="14"/>
      <c r="F5"/>
    </row>
    <row r="6">
      <c r="A6" t="s">
        <v>2</v>
      </c>
      <c r="B6">
        <v>5</v>
      </c>
      <c r="C6"/>
      <c r="D6" t="inlineStr" s="14">
        <is>
          <t>Finition — Rectifier l'assaisonnement (sel, poivre, sucre pour retirer l'acidité de la tomate). Contrôler la température suivant la procédure de fin de cuisson. Stocker en armoire chaude en attente de consommation.</t>
        </is>
      </c>
      <c r="E6" t="s" s="14"/>
      <c r="F6"/>
    </row>
    <row r="7">
      <c r="A7" t="s">
        <v>132</v>
      </c>
      <c r="B7">
        <v>1</v>
      </c>
      <c r="C7" t="s">
        <v>133</v>
      </c>
      <c r="D7" t="s" s="14">
        <v>134</v>
      </c>
      <c r="E7" t="s" s="14">
        <v>135</v>
      </c>
      <c r="F7"/>
    </row>
    <row r="8">
      <c r="A8" t="s">
        <v>132</v>
      </c>
      <c r="B8">
        <v>2</v>
      </c>
      <c r="C8" t="s">
        <v>136</v>
      </c>
      <c r="D8" t="s" s="14">
        <v>137</v>
      </c>
      <c r="E8" t="s" s="14">
        <v>138</v>
      </c>
      <c r="F8"/>
    </row>
    <row r="9">
      <c r="A9" t="s">
        <v>132</v>
      </c>
      <c r="B9">
        <v>3</v>
      </c>
      <c r="C9" t="s">
        <v>139</v>
      </c>
      <c r="D9" t="s" s="14">
        <v>140</v>
      </c>
      <c r="E9" t="s" s="14">
        <v>141</v>
      </c>
      <c r="F9"/>
    </row>
    <row r="10">
      <c r="A10" t="s">
        <v>132</v>
      </c>
      <c r="B10">
        <v>4</v>
      </c>
      <c r="C10" t="s">
        <v>142</v>
      </c>
      <c r="D10" t="s" s="14">
        <v>143</v>
      </c>
      <c r="E10" t="s" s="14">
        <v>144</v>
      </c>
      <c r="F10"/>
    </row>
    <row r="11">
      <c r="A11" t="s">
        <v>132</v>
      </c>
      <c r="B11">
        <v>5</v>
      </c>
      <c r="C11" t="s">
        <v>136</v>
      </c>
      <c r="D11" t="s" s="14">
        <v>145</v>
      </c>
      <c r="E11" t="s" s="14">
        <v>146</v>
      </c>
      <c r="F11"/>
    </row>
    <row r="12">
      <c r="A12" t="s">
        <v>132</v>
      </c>
      <c r="B12">
        <v>6</v>
      </c>
      <c r="C12" t="s">
        <v>147</v>
      </c>
      <c r="D12" t="s" s="14">
        <v>148</v>
      </c>
      <c r="E12" t="s" s="14"/>
      <c r="F12"/>
    </row>
    <row r="13">
      <c r="A13" t="s">
        <v>149</v>
      </c>
      <c r="B13">
        <v>1</v>
      </c>
      <c r="C13" t="s">
        <v>150</v>
      </c>
      <c r="D13" t="s" s="14">
        <v>151</v>
      </c>
      <c r="E13" t="s" s="14"/>
      <c r="F13"/>
    </row>
    <row r="14">
      <c r="A14" t="s">
        <v>152</v>
      </c>
      <c r="B14"/>
      <c r="C14"/>
      <c r="D14" t="inlineStr" s="14">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153</v>
      </c>
      <c r="B15"/>
      <c r="C15"/>
      <c r="D15" t="inlineStr" s="14">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5"/>
  <cols>
    <col min="1" max="1" width="22" customWidth="1"/>
    <col min="2" max="2" width="52" customWidth="1"/>
    <col min="3" max="3" width="14" customWidth="1"/>
    <col min="4" max="4" width="10" customWidth="1"/>
  </cols>
  <sheetData>
    <row r="1" customHeight="1" ht="24">
      <c r="A1" t="s" s="7">
        <v>154</v>
      </c>
      <c r="B1"/>
      <c r="C1"/>
      <c r="D1"/>
    </row>
    <row r="2">
      <c r="A2" t="str" s="15">
        <f>"GRO-BOLO-C · GRO.SAUCES · référence : "&amp;Besoins!B3&amp;" "&amp;Besoins!C3&amp;" · multiplicateur réglable sur la feuille ""Besoins"""</f>
        <v>GRO-BOLO-C · GRO.SAUCES · référence : 11 lt · multiplicateur réglable sur la feuille </v>
      </c>
      <c r="B2"/>
      <c r="C2"/>
      <c r="D2"/>
    </row>
    <row r="3">
      <c r="A3"/>
      <c r="B3"/>
      <c r="C3"/>
      <c r="D3"/>
    </row>
    <row r="4">
      <c r="A4" t="s" s="16">
        <v>155</v>
      </c>
      <c r="B4"/>
      <c r="C4"/>
      <c r="D4"/>
    </row>
    <row r="5">
      <c r="A5" t="s" s="17">
        <v>156</v>
      </c>
      <c r="B5" t="str" s="14">
        <f>Procedure!D2</f>
        <v>Mise en place du poste de travail — Contrôler les D.L.C. et peser les denrées, sélectionner le matériel. Désinfecter le matériel et le poste de travail suivant les protocoles.</v>
      </c>
      <c r="C5"/>
      <c r="D5"/>
    </row>
    <row r="6">
      <c r="A6" t="s" s="17">
        <v>157</v>
      </c>
      <c r="B6" t="str" s="14">
        <f>Procedure!D3</f>
        <v>Préparations préliminaires — Déconditionner la viande de bœuf hachée suivant la procédure, réserver au froid dans des bacs perforés prévus pour la cuisson. Élaborer les fonds de base (blanc et brun) à partir de fonds déshydratés, en suivant les recommandations du fabricant. Préchauffer le four à +200°C sur la position chaleur sèche.</v>
      </c>
      <c r="C6"/>
      <c r="D6"/>
    </row>
    <row r="7">
      <c r="A7" t="s" s="17">
        <v>158</v>
      </c>
      <c r="B7" t="str" s="14">
        <f>Procedure!D4</f>
        <v>Confectionner la sauce Bolognaise — Dans une sauteuse, faire suer à l'huile d'olive les oignons hachés. Déglacer avec le vin blanc, réduire de moitié. Ajouter le fond brun de veau lié, la tomate concentrée délayée avec le fond blanc de veau, l'ail haché, les aromates, les épices et condiments. Laisser cuire doucement.</v>
      </c>
      <c r="C7"/>
      <c r="D7"/>
    </row>
    <row r="8">
      <c r="A8" t="s" s="17">
        <v>159</v>
      </c>
      <c r="B8" t="str" s="14">
        <f>Procedure!D5</f>
        <v>Saisir et incorporer la viande — Pendant la cuisson de la sauce, passer au four la viande de bœuf hachée pendant 7 minutes environ. Ajouter la viande ainsi saisie à la sauce. Cuire à feu doux en remuant à la spatule, sans faire attacher le fond (ne pas trop cuire, au risque de durcir la viande et de faire ressortir la graisse constitutive).</v>
      </c>
      <c r="C8"/>
      <c r="D8"/>
    </row>
    <row r="9">
      <c r="A9" t="s" s="17">
        <v>160</v>
      </c>
      <c r="B9" t="str" s="14">
        <f>Procedure!D6</f>
        <v>Finition — Rectifier l'assaisonnement (sel, poivre, sucre pour retirer l'acidité de la tomate). Contrôler la température suivant la procédure de fin de cuisson. Stocker en armoire chaude en attente de consommation.</v>
      </c>
      <c r="C9"/>
      <c r="D9"/>
    </row>
    <row r="10">
      <c r="A10"/>
      <c r="B10"/>
      <c r="C10"/>
      <c r="D10"/>
    </row>
    <row r="11">
      <c r="A11" t="s" s="16">
        <v>161</v>
      </c>
      <c r="B11"/>
      <c r="C11"/>
      <c r="D11"/>
    </row>
    <row r="12">
      <c r="A12" t="s" s="17">
        <v>156</v>
      </c>
      <c r="B12" t="str" s="14">
        <f>"[CONCASSER] "&amp;Procedure!D7</f>
        <v>[CONCASSER] Concasser les os et parures de veau — blanchir à l'eau froide</v>
      </c>
      <c r="C12"/>
      <c r="D12"/>
    </row>
    <row r="13">
      <c r="A13"/>
      <c r="B13" t="str" s="18">
        <f>"ℹ "&amp;Procedure!E7</f>
        <v>ℹ</v>
      </c>
      <c r="C13"/>
      <c r="D13"/>
    </row>
    <row r="14">
      <c r="A14" t="s" s="17">
        <v>157</v>
      </c>
      <c r="B14" t="str" s="14">
        <f>"[ÉPLUCHER] "&amp;Procedure!D8</f>
        <v>[ÉPLUCHER] Rafraîchir les ingrédients de base à l'eau courante</v>
      </c>
      <c r="C14"/>
      <c r="D14"/>
    </row>
    <row r="15">
      <c r="A15"/>
      <c r="B15" t="str" s="18">
        <f>"ℹ "&amp;Procedure!E8</f>
        <v>ℹ</v>
      </c>
      <c r="C15"/>
      <c r="D15"/>
    </row>
    <row r="16">
      <c r="A16" t="s" s="17">
        <v>158</v>
      </c>
      <c r="B16" t="str" s="14">
        <f>"[MARQUER] "&amp;Procedure!D9</f>
        <v>[MARQUER] Marquer le fond blanc en cuisson</v>
      </c>
      <c r="C16"/>
      <c r="D16"/>
    </row>
    <row r="17">
      <c r="A17"/>
      <c r="B17" t="str" s="18">
        <f>"ℹ "&amp;Procedure!E9</f>
        <v>ℹ</v>
      </c>
      <c r="C17"/>
      <c r="D17"/>
    </row>
    <row r="18">
      <c r="A18" t="s" s="17">
        <v>159</v>
      </c>
      <c r="B18" t="str" s="14">
        <f>"[ÉCUMER] "&amp;Procedure!D10</f>
        <v>[ÉCUMER] Écumer soigneusement</v>
      </c>
      <c r="C18"/>
      <c r="D18"/>
    </row>
    <row r="19">
      <c r="A19"/>
      <c r="B19" t="str" s="18">
        <f>"ℹ "&amp;Procedure!E10</f>
        <v>ℹ</v>
      </c>
      <c r="C19"/>
      <c r="D19"/>
    </row>
    <row r="20">
      <c r="A20" t="s" s="17">
        <v>160</v>
      </c>
      <c r="B20" t="str" s="14">
        <f>"[ÉPLUCHER] "&amp;Procedure!D11</f>
        <v>[ÉPLUCHER] Préparer les éléments de la garniture aromatique</v>
      </c>
      <c r="C20"/>
      <c r="D20"/>
    </row>
    <row r="21">
      <c r="A21"/>
      <c r="B21" t="str" s="18">
        <f>"ℹ "&amp;Procedure!E11</f>
        <v>ℹ</v>
      </c>
      <c r="C21"/>
      <c r="D21"/>
    </row>
    <row r="22">
      <c r="A22" t="s" s="17">
        <v>162</v>
      </c>
      <c r="B22" t="str" s="14">
        <f>"[MOUILLER] "&amp;Procedure!D12</f>
        <v>[MOUILLER] Ajouter la garniture aromatique dans le fond blanc</v>
      </c>
      <c r="C22"/>
      <c r="D22"/>
    </row>
    <row r="23">
      <c r="A23"/>
      <c r="B23"/>
      <c r="C23"/>
      <c r="D23"/>
    </row>
    <row r="24">
      <c r="A24" t="s" s="16">
        <v>163</v>
      </c>
      <c r="B24"/>
      <c r="C24"/>
      <c r="D24"/>
    </row>
    <row r="25">
      <c r="A25" t="s" s="17">
        <v>156</v>
      </c>
      <c r="B25" t="str" s="14">
        <f>"[DISSOUDRE] "&amp;Procedure!D13</f>
        <v>[DISSOUDRE] Délayer la poudre dans l'eau froide en fouettant, puis porter à ébullition en remuant régulièrement.</v>
      </c>
      <c r="C25"/>
      <c r="D25"/>
    </row>
    <row r="26">
      <c r="A26"/>
      <c r="B26" t="s">
        <v>164</v>
      </c>
      <c r="C26" s="11">
        <f>'Besoins'!$B$2*4.875</f>
        <v>4.875</v>
      </c>
      <c r="D26" t="s">
        <v>24</v>
      </c>
    </row>
    <row r="27">
      <c r="A27"/>
      <c r="B27" t="str">
        <f>Besoins!B14</f>
        <v>Fonds Brun Lié (Knorr Professional)</v>
      </c>
      <c r="C27" s="11">
        <f>Besoins!E14</f>
        <v>0.125</v>
      </c>
      <c r="D27" t="str">
        <f>Besoins!F14</f>
        <v>kg</v>
      </c>
    </row>
    <row r="28">
      <c r="A28"/>
      <c r="B28"/>
      <c r="C28"/>
      <c r="D28"/>
    </row>
    <row r="29">
      <c r="A29" t="s" s="16">
        <v>165</v>
      </c>
      <c r="B29"/>
      <c r="C29"/>
      <c r="D29"/>
    </row>
    <row r="30">
      <c r="A30"/>
      <c r="B30" t="inlineStr" s="18">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30"/>
      <c r="D30"/>
    </row>
    <row r="31">
      <c r="A31"/>
      <c r="B31"/>
      <c r="C31"/>
      <c r="D31"/>
    </row>
    <row r="32">
      <c r="A32" t="s" s="16">
        <v>166</v>
      </c>
      <c r="B32"/>
      <c r="C32"/>
      <c r="D32"/>
    </row>
    <row r="33">
      <c r="A33"/>
      <c r="B33" t="inlineStr" s="18">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33"/>
      <c r="D33"/>
    </row>
    <row r="34">
      <c r="A34"/>
      <c r="B34"/>
      <c r="C34"/>
      <c r="D34"/>
    </row>
    <row r="35">
      <c r="A35" t="s" s="19">
        <v>21</v>
      </c>
      <c r="B35"/>
      <c r="C35"/>
      <c r="D35"/>
    </row>
  </sheetData>
  <sheetProtection sheet="1" formatRows="0" formatColumns="0"/>
  <mergeCells count="27">
    <mergeCell ref="A1:D1"/>
    <mergeCell ref="A2:D2"/>
    <mergeCell ref="A4:D4"/>
    <mergeCell ref="B5:D5"/>
    <mergeCell ref="B6:D6"/>
    <mergeCell ref="B7:D7"/>
    <mergeCell ref="B8:D8"/>
    <mergeCell ref="B9:D9"/>
    <mergeCell ref="A11:D11"/>
    <mergeCell ref="B12:D12"/>
    <mergeCell ref="B13:D13"/>
    <mergeCell ref="B14:D14"/>
    <mergeCell ref="B15:D15"/>
    <mergeCell ref="B16:D16"/>
    <mergeCell ref="B17:D17"/>
    <mergeCell ref="B18:D18"/>
    <mergeCell ref="B19:D19"/>
    <mergeCell ref="B20:D20"/>
    <mergeCell ref="B21:D21"/>
    <mergeCell ref="B22:D22"/>
    <mergeCell ref="A24:D24"/>
    <mergeCell ref="B25:D25"/>
    <mergeCell ref="A29:D29"/>
    <mergeCell ref="B30:D30"/>
    <mergeCell ref="A32:D32"/>
    <mergeCell ref="B33:D33"/>
    <mergeCell ref="A35:D3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2026-09-20T21:19:55Z</dcterms:created>
  <dc:title>SAUCE BOLOGNAISE — BASE LASAGNE</dc:title>
  <dc:subject/>
  <dc:creator>CUIS.web</dc:creator>
  <cp:lastModifiedBy/>
  <cp:keywords/>
  <dc:description>Export automatique — moteur récursif d'origine : Bernard Vandendaele</dc:description>
  <cp:category/>
  <dc:language>en-US</dc:language>
  <dcterms:modified xsi:type="dcterms:W3CDTF">2026-09-20T21:19:55Z</dcterms:modified>
  <cp:revision>1</cp:revision>
</cp:coreProperties>
</file>