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<sst xmlns="http://schemas.openxmlformats.org/spreadsheetml/2006/main" count="134" uniqueCount="134">
  <si>
    <t>Fiche technique</t>
  </si>
  <si>
    <t>Nom</t>
  </si>
  <si>
    <t>RAGOÛT SAUVAGE GRAND VENEUR -- BICHE</t>
  </si>
  <si>
    <t>Code</t>
  </si>
  <si>
    <t>GRO_CDC_140A</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</si>
  <si>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</si>
  <si>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</si>
  <si>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</si>
  <si>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</si>
  <si>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</si>
  <si>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</si>
  <si>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</si>
  <si>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</si>
  <si>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</si>
  <si>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</si>
  <si>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</si>
  <si>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</si>
  <si>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</si>
  <si>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</si>
  <si>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</si>
  <si>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</si>
  <si>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16:16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</si>
  <si>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</si>
  <si>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</si>
  <si>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</si>
  <si>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</si>
  <si>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</si>
  <si>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</si>
  <si>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</si>
  <si>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</si>
  <si>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</si>
  <si>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</si>
  <si>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</si>
  <si>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</si>
  <si>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</si>
  <si>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</si>
  <si>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VIN-ROUGE-CUI</t>
  </si>
  <si>
    <t>Vin rouge de cuisson (table)</t>
  </si>
  <si>
    <t>Vins et bières de cuisson</t>
  </si>
  <si>
    <t>GELEE-GROSEILLE</t>
  </si>
  <si>
    <t>Gelée de groseilles</t>
  </si>
  <si>
    <t>Confits, chutneys et pickles</t>
  </si>
  <si>
    <t>kg</t>
  </si>
  <si>
    <t>VINAIGRE-VIN</t>
  </si>
  <si>
    <t>Vinaigre de vin rouge</t>
  </si>
  <si>
    <t>Vinaigres et acides</t>
  </si>
  <si>
    <t>GENIEVRE-BAIE</t>
  </si>
  <si>
    <t>Baies de genièvre</t>
  </si>
  <si>
    <t>Épices en poudre et graines</t>
  </si>
  <si>
    <t>EPI-POIVRE-MIGNO</t>
  </si>
  <si>
    <t>Poivre noir mignonnette (concassé)</t>
  </si>
  <si>
    <t>HER-BOUQUET-G</t>
  </si>
  <si>
    <t>Bouquet garni sachet dose</t>
  </si>
  <si>
    <t>Herbes aromatiques séchées</t>
  </si>
  <si>
    <t>KNORR-FBLIE-STD</t>
  </si>
  <si>
    <t>Fonds Brun Lié (Knorr Professional)</t>
  </si>
  <si>
    <t>Fonds déshydratés et poudres</t>
  </si>
  <si>
    <t>BEU-DOUX</t>
  </si>
  <si>
    <t>Beurre doux 82% MG plaquette</t>
  </si>
  <si>
    <t>Beurres et margarines</t>
  </si>
  <si>
    <t>CRE-FRAICHE-LI</t>
  </si>
  <si>
    <t>Crème fraîche liquide 15% MG allégée</t>
  </si>
  <si>
    <t>Crèmes fraîches et laitières</t>
  </si>
  <si>
    <t>SEL-FIN</t>
  </si>
  <si>
    <t>Sel fin de cuisine</t>
  </si>
  <si>
    <t>Sels et condiments de base</t>
  </si>
  <si>
    <t>DAREGAL-AIL-CP</t>
  </si>
  <si>
    <t>Ail coupé surgelé (Daregal 250gr)</t>
  </si>
  <si>
    <t>Légumes surgelés</t>
  </si>
  <si>
    <t>PING-CAROTTE-DES</t>
  </si>
  <si>
    <t>Carottes en dés 10x10mm surgelées (Pinguin)</t>
  </si>
  <si>
    <t>RNMS00751</t>
  </si>
  <si>
    <t>Carottes en rondelles surgelées</t>
  </si>
  <si>
    <t>CELERI-BR-SURG</t>
  </si>
  <si>
    <t>Céleri-branche tranché surgelé</t>
  </si>
  <si>
    <t>ECHALOTE-CI-SURG</t>
  </si>
  <si>
    <t>Échalotes ciselées surgelées</t>
  </si>
  <si>
    <t>MARRON-SURGELE</t>
  </si>
  <si>
    <t>Marrons entiers surgelés</t>
  </si>
  <si>
    <t>RNMS00780</t>
  </si>
  <si>
    <t>Oignons émincés surgelés</t>
  </si>
  <si>
    <t>GIBIER-BICHE</t>
  </si>
  <si>
    <t>Biche (gibier rouge, morceaux à braiser)</t>
  </si>
  <si>
    <t>Abats</t>
  </si>
  <si>
    <t>Total</t>
  </si>
  <si>
    <t>Niveau</t>
  </si>
  <si>
    <t>Composant</t>
  </si>
  <si>
    <t>Type</t>
  </si>
  <si>
    <t>Quantité (pour 100 pc)</t>
  </si>
  <si>
    <t>recette</t>
  </si>
  <si>
    <t>Viandes collectivité</t>
  </si>
  <si>
    <t xml:space="preserve">    ↳ Biche (gibier rouge, morceaux à braiser)</t>
  </si>
  <si>
    <t>matiere</t>
  </si>
  <si>
    <t xml:space="preserve">    ↳ Carottes en rondelles surgelées</t>
  </si>
  <si>
    <t xml:space="preserve">    ↳ Poivre noir mignonnette (concassé)</t>
  </si>
  <si>
    <t xml:space="preserve">    ↳ Échalotes ciselées surgelées</t>
  </si>
  <si>
    <t xml:space="preserve">    ↳ Oignons émincés surgelés</t>
  </si>
  <si>
    <t xml:space="preserve">    ↳ Céleri-branche tranché surgelé</t>
  </si>
  <si>
    <t xml:space="preserve">    ↳ Carottes en dés 10x10mm surgelées (Pinguin)</t>
  </si>
  <si>
    <t xml:space="preserve">    ↳ Ail coupé surgelé (Daregal 250gr)</t>
  </si>
  <si>
    <t xml:space="preserve">    ↳ Marrons entiers surgelés</t>
  </si>
  <si>
    <t xml:space="preserve">    ↳ Bouquet garni sachet dose</t>
  </si>
  <si>
    <t xml:space="preserve">    ↳ Fond brun de veau reconstitue (collectivite)</t>
  </si>
  <si>
    <t>Préparations de base collectivité</t>
  </si>
  <si>
    <t xml:space="preserve">        ↳ Eau (robinet - moy. France 2026)</t>
  </si>
  <si>
    <t xml:space="preserve">        ↳ Fonds Brun Lié (Knorr Professional)</t>
  </si>
  <si>
    <t xml:space="preserve">    ↳ Baies de genièvre</t>
  </si>
  <si>
    <t xml:space="preserve">    ↳ Gelée de groseilles</t>
  </si>
  <si>
    <t xml:space="preserve">    ↳ Vin rouge de cuisson (table)</t>
  </si>
  <si>
    <t xml:space="preserve">    ↳ Vinaigre de vin rouge</t>
  </si>
  <si>
    <t xml:space="preserve">    ↳ Crème fraîche liquide 15% MG allégée</t>
  </si>
  <si>
    <t xml:space="preserve">    ↳ Sel fin de cuisine</t>
  </si>
  <si>
    <t xml:space="preserve">    ↳ Beurre doux 82% MG plaquette</t>
  </si>
  <si>
    <t>Recette</t>
  </si>
  <si>
    <t>#</t>
  </si>
  <si>
    <t>Verbe</t>
  </si>
  <si>
    <t>Étape</t>
  </si>
  <si>
    <t>Précision technique</t>
  </si>
  <si>
    <t>Durée</t>
  </si>
  <si>
    <t>Mise en place du poste de travail — Vérifiez les DLC, pesez les denrées, sélectionnez le matériel nécessaire.</t>
  </si>
  <si>
    <t>Fond brun de veau reconstitue (collectivite)</t>
  </si>
  <si>
    <t>DISSOUDRE</t>
  </si>
  <si>
    <t>Délayer la poudre dans l'eau froide en fouettant, puis porter à ébullition en remuant régulièrement.</t>
  </si>
  <si>
    <t>Fiche technique — RAGOÛT SAUVAGE GRAND VENEUR -- BICHE</t>
  </si>
  <si>
    <t>RAGOÛT SAUVAGE GRAND VENEUR -- BICHE  GRO_CDC_140A</t>
  </si>
  <si>
    <t>1.</t>
  </si>
  <si>
    <t>2.</t>
  </si>
  <si>
    <t xml:space="preserve">    Fond brun de veau reconstitue (collectivite)</t>
  </si>
  <si>
    <t>3.</t>
  </si>
  <si>
    <t>4.</t>
  </si>
  <si>
    <t>5.</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</si>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</sst>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340.82907</v>
      </c>
    </row>
    <row r="12">
      <c r="A12" t="s" s="3">
        <v>17</v>
      </c>
      <c r="B12" s="4">
        <v>3.4082907</v>
      </c>
    </row>
    <row r="13">
      <c r="A13"/>
      <c r="B13"/>
    </row>
    <row r="14">
      <c r="A14" t="s" s="5">
        <v>18</v>
      </c>
      <c r="B14" t="s" s="5">
        <v>15</v>
      </c>
    </row>
    <row r="15">
      <c r="A15" t="s" s="5">
        <v>19</v>
      </c>
      <c r="B15" s="6">
        <v>340.82907</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7.8</v>
      </c>
      <c r="E7" s="11">
        <f>D7*$B$2</f>
        <v>7.8</v>
      </c>
      <c r="F7" t="s">
        <v>35</v>
      </c>
      <c r="G7" s="4">
        <f>E7*0.0043</f>
        <v>0.03354</v>
      </c>
    </row>
    <row r="8">
      <c r="A8" t="s">
        <v>36</v>
      </c>
      <c r="B8" t="s">
        <v>37</v>
      </c>
      <c r="C8" t="s">
        <v>38</v>
      </c>
      <c r="D8" s="9">
        <v>5</v>
      </c>
      <c r="E8" s="11">
        <f>D8*$B$2</f>
        <v>5</v>
      </c>
      <c r="F8" t="s">
        <v>35</v>
      </c>
      <c r="G8" s="4">
        <f>E8*2.6</f>
        <v>13</v>
      </c>
    </row>
    <row r="9">
      <c r="A9" t="s">
        <v>39</v>
      </c>
      <c r="B9" t="s">
        <v>40</v>
      </c>
      <c r="C9" t="s">
        <v>41</v>
      </c>
      <c r="D9" s="9">
        <v>1</v>
      </c>
      <c r="E9" s="11">
        <f>D9*$B$2</f>
        <v>1</v>
      </c>
      <c r="F9" t="s">
        <v>42</v>
      </c>
      <c r="G9" s="4">
        <f>E9*6.8</f>
        <v>6.8</v>
      </c>
    </row>
    <row r="10">
      <c r="A10" t="s">
        <v>43</v>
      </c>
      <c r="B10" t="s">
        <v>44</v>
      </c>
      <c r="C10" t="s">
        <v>45</v>
      </c>
      <c r="D10" s="9">
        <v>1.5</v>
      </c>
      <c r="E10" s="11">
        <f>D10*$B$2</f>
        <v>1.5</v>
      </c>
      <c r="F10" t="s">
        <v>35</v>
      </c>
      <c r="G10" s="4">
        <f>E10*1.2</f>
        <v>1.8</v>
      </c>
    </row>
    <row r="11">
      <c r="A11" t="s">
        <v>46</v>
      </c>
      <c r="B11" t="s">
        <v>47</v>
      </c>
      <c r="C11" t="s">
        <v>48</v>
      </c>
      <c r="D11" s="9">
        <v>0.012</v>
      </c>
      <c r="E11" s="11">
        <f>D11*$B$2</f>
        <v>0.012</v>
      </c>
      <c r="F11" t="s">
        <v>42</v>
      </c>
      <c r="G11" s="4">
        <f>E11*18</f>
        <v>0.216</v>
      </c>
    </row>
    <row r="12">
      <c r="A12" t="s">
        <v>49</v>
      </c>
      <c r="B12" t="s">
        <v>50</v>
      </c>
      <c r="C12" t="s">
        <v>48</v>
      </c>
      <c r="D12" s="9">
        <v>0.15</v>
      </c>
      <c r="E12" s="11">
        <f>D12*$B$2</f>
        <v>0.15</v>
      </c>
      <c r="F12" t="s">
        <v>42</v>
      </c>
      <c r="G12" s="4">
        <f>E12*13.2</f>
        <v>1.98</v>
      </c>
    </row>
    <row r="13">
      <c r="A13" t="s">
        <v>51</v>
      </c>
      <c r="B13" t="s">
        <v>52</v>
      </c>
      <c r="C13" t="s">
        <v>53</v>
      </c>
      <c r="D13" s="9">
        <v>0.051</v>
      </c>
      <c r="E13" s="11">
        <f>D13*$B$2</f>
        <v>0.051</v>
      </c>
      <c r="F13" t="s">
        <v>42</v>
      </c>
      <c r="G13" s="4">
        <f>E13*14</f>
        <v>0.714</v>
      </c>
    </row>
    <row r="14">
      <c r="A14" t="s">
        <v>54</v>
      </c>
      <c r="B14" t="s">
        <v>55</v>
      </c>
      <c r="C14" t="s">
        <v>56</v>
      </c>
      <c r="D14" s="9">
        <v>0.2</v>
      </c>
      <c r="E14" s="11">
        <f>D14*$B$2</f>
        <v>0.2</v>
      </c>
      <c r="F14" t="s">
        <v>42</v>
      </c>
      <c r="G14" s="4">
        <f>E14*19.69</f>
        <v>3.938</v>
      </c>
    </row>
    <row r="15">
      <c r="A15" t="s">
        <v>57</v>
      </c>
      <c r="B15" t="s">
        <v>58</v>
      </c>
      <c r="C15" t="s">
        <v>59</v>
      </c>
      <c r="D15" s="9">
        <v>0.5</v>
      </c>
      <c r="E15" s="11">
        <f>D15*$B$2</f>
        <v>0.5</v>
      </c>
      <c r="F15" t="s">
        <v>42</v>
      </c>
      <c r="G15" s="4">
        <f>E15*5.2</f>
        <v>2.6</v>
      </c>
    </row>
    <row r="16">
      <c r="A16" t="s">
        <v>60</v>
      </c>
      <c r="B16" t="s">
        <v>61</v>
      </c>
      <c r="C16" t="s">
        <v>62</v>
      </c>
      <c r="D16" s="9">
        <v>1</v>
      </c>
      <c r="E16" s="11">
        <f>D16*$B$2</f>
        <v>1</v>
      </c>
      <c r="F16" t="s">
        <v>35</v>
      </c>
      <c r="G16" s="4">
        <f>E16*2.2</f>
        <v>2.2</v>
      </c>
    </row>
    <row r="17">
      <c r="A17" t="s">
        <v>63</v>
      </c>
      <c r="B17" t="s">
        <v>64</v>
      </c>
      <c r="C17" t="s">
        <v>65</v>
      </c>
      <c r="D17" s="9">
        <v>0.065</v>
      </c>
      <c r="E17" s="11">
        <f>D17*$B$2</f>
        <v>0.065</v>
      </c>
      <c r="F17" t="s">
        <v>42</v>
      </c>
      <c r="G17" s="4">
        <f>E17*0.35</f>
        <v>0.02275</v>
      </c>
    </row>
    <row r="18">
      <c r="A18" t="s">
        <v>66</v>
      </c>
      <c r="B18" t="s">
        <v>67</v>
      </c>
      <c r="C18" t="s">
        <v>68</v>
      </c>
      <c r="D18" s="9">
        <v>0.2</v>
      </c>
      <c r="E18" s="11">
        <f>D18*$B$2</f>
        <v>0.2</v>
      </c>
      <c r="F18" t="s">
        <v>42</v>
      </c>
      <c r="G18" s="4">
        <f>E18*18.9434</f>
        <v>3.78868</v>
      </c>
    </row>
    <row r="19">
      <c r="A19" t="s">
        <v>69</v>
      </c>
      <c r="B19" t="s">
        <v>70</v>
      </c>
      <c r="C19" t="s">
        <v>68</v>
      </c>
      <c r="D19" s="9">
        <v>1.5</v>
      </c>
      <c r="E19" s="11">
        <f>D19*$B$2</f>
        <v>1.5</v>
      </c>
      <c r="F19" t="s">
        <v>42</v>
      </c>
      <c r="G19" s="4">
        <f>E19*1.3774</f>
        <v>2.0661</v>
      </c>
    </row>
    <row r="20">
      <c r="A20" t="s">
        <v>71</v>
      </c>
      <c r="B20" t="s">
        <v>72</v>
      </c>
      <c r="C20" t="s">
        <v>68</v>
      </c>
      <c r="D20" s="9">
        <v>2</v>
      </c>
      <c r="E20" s="11">
        <f>D20*$B$2</f>
        <v>2</v>
      </c>
      <c r="F20" t="s">
        <v>42</v>
      </c>
      <c r="G20" s="4">
        <f>E20*2.17</f>
        <v>4.34</v>
      </c>
    </row>
    <row r="21">
      <c r="A21" t="s">
        <v>73</v>
      </c>
      <c r="B21" t="s">
        <v>74</v>
      </c>
      <c r="C21" t="s">
        <v>68</v>
      </c>
      <c r="D21" s="9">
        <v>0.3</v>
      </c>
      <c r="E21" s="11">
        <f>D21*$B$2</f>
        <v>0.3</v>
      </c>
      <c r="F21" t="s">
        <v>42</v>
      </c>
      <c r="G21" s="4">
        <f>E21*0</f>
        <v>0</v>
      </c>
    </row>
    <row r="22">
      <c r="A22" t="s">
        <v>75</v>
      </c>
      <c r="B22" t="s">
        <v>76</v>
      </c>
      <c r="C22" t="s">
        <v>68</v>
      </c>
      <c r="D22" s="9">
        <v>1.5</v>
      </c>
      <c r="E22" s="11">
        <f>D22*$B$2</f>
        <v>1.5</v>
      </c>
      <c r="F22" t="s">
        <v>42</v>
      </c>
      <c r="G22" s="4">
        <f>E22*7.5</f>
        <v>11.25</v>
      </c>
    </row>
    <row r="23">
      <c r="A23" t="s">
        <v>77</v>
      </c>
      <c r="B23" t="s">
        <v>78</v>
      </c>
      <c r="C23" t="s">
        <v>68</v>
      </c>
      <c r="D23" s="9">
        <v>1.5</v>
      </c>
      <c r="E23" s="11">
        <f>D23*$B$2</f>
        <v>1.5</v>
      </c>
      <c r="F23" t="s">
        <v>42</v>
      </c>
      <c r="G23" s="4">
        <f>E23*13.57</f>
        <v>20.355</v>
      </c>
    </row>
    <row r="24">
      <c r="A24" t="s">
        <v>79</v>
      </c>
      <c r="B24" t="s">
        <v>80</v>
      </c>
      <c r="C24" t="s">
        <v>68</v>
      </c>
      <c r="D24" s="9">
        <v>2.5</v>
      </c>
      <c r="E24" s="11">
        <f>D24*$B$2</f>
        <v>2.5</v>
      </c>
      <c r="F24" t="s">
        <v>42</v>
      </c>
      <c r="G24" s="4">
        <f>E24*3.89</f>
        <v>9.725</v>
      </c>
    </row>
    <row r="25">
      <c r="A25" t="s">
        <v>81</v>
      </c>
      <c r="B25" t="s">
        <v>82</v>
      </c>
      <c r="C25" t="s">
        <v>83</v>
      </c>
      <c r="D25" s="9">
        <v>16</v>
      </c>
      <c r="E25" s="11">
        <f>D25*$B$2</f>
        <v>16</v>
      </c>
      <c r="F25" t="s">
        <v>42</v>
      </c>
      <c r="G25" s="4">
        <f>E25*16</f>
        <v>256</v>
      </c>
    </row>
    <row r="26">
      <c r="A26"/>
      <c r="B26"/>
      <c r="C26"/>
      <c r="D26"/>
      <c r="E26"/>
      <c r="F26" t="s" s="3">
        <v>84</v>
      </c>
      <c r="G26" s="12">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16</v>
      </c>
      <c r="E3" t="s">
        <v>42</v>
      </c>
      <c r="F3" t="s">
        <v>83</v>
      </c>
    </row>
    <row r="4">
      <c r="A4">
        <v>1</v>
      </c>
      <c r="B4" t="s">
        <v>93</v>
      </c>
      <c r="C4" t="s">
        <v>92</v>
      </c>
      <c r="D4" s="11">
        <v>2</v>
      </c>
      <c r="E4" t="s">
        <v>42</v>
      </c>
      <c r="F4" t="s">
        <v>68</v>
      </c>
    </row>
    <row r="5">
      <c r="A5">
        <v>1</v>
      </c>
      <c r="B5" t="s">
        <v>94</v>
      </c>
      <c r="C5" t="s">
        <v>92</v>
      </c>
      <c r="D5" s="11">
        <v>0.15</v>
      </c>
      <c r="E5" t="s">
        <v>42</v>
      </c>
      <c r="F5" t="s">
        <v>48</v>
      </c>
    </row>
    <row r="6">
      <c r="A6">
        <v>1</v>
      </c>
      <c r="B6" t="s">
        <v>95</v>
      </c>
      <c r="C6" t="s">
        <v>92</v>
      </c>
      <c r="D6" s="11">
        <v>1.5</v>
      </c>
      <c r="E6" t="s">
        <v>42</v>
      </c>
      <c r="F6" t="s">
        <v>68</v>
      </c>
    </row>
    <row r="7">
      <c r="A7">
        <v>1</v>
      </c>
      <c r="B7" t="s">
        <v>96</v>
      </c>
      <c r="C7" t="s">
        <v>92</v>
      </c>
      <c r="D7" s="11">
        <v>2.5</v>
      </c>
      <c r="E7" t="s">
        <v>42</v>
      </c>
      <c r="F7" t="s">
        <v>68</v>
      </c>
    </row>
    <row r="8">
      <c r="A8">
        <v>1</v>
      </c>
      <c r="B8" t="s">
        <v>97</v>
      </c>
      <c r="C8" t="s">
        <v>92</v>
      </c>
      <c r="D8" s="11">
        <v>0.3</v>
      </c>
      <c r="E8" t="s">
        <v>42</v>
      </c>
      <c r="F8" t="s">
        <v>68</v>
      </c>
    </row>
    <row r="9">
      <c r="A9">
        <v>1</v>
      </c>
      <c r="B9" t="s">
        <v>98</v>
      </c>
      <c r="C9" t="s">
        <v>92</v>
      </c>
      <c r="D9" s="11">
        <v>1.5</v>
      </c>
      <c r="E9" t="s">
        <v>42</v>
      </c>
      <c r="F9" t="s">
        <v>68</v>
      </c>
    </row>
    <row r="10">
      <c r="A10">
        <v>1</v>
      </c>
      <c r="B10" t="s">
        <v>99</v>
      </c>
      <c r="C10" t="s">
        <v>92</v>
      </c>
      <c r="D10" s="11">
        <v>0.2</v>
      </c>
      <c r="E10" t="s">
        <v>42</v>
      </c>
      <c r="F10" t="s">
        <v>68</v>
      </c>
    </row>
    <row r="11">
      <c r="A11">
        <v>1</v>
      </c>
      <c r="B11" t="s">
        <v>100</v>
      </c>
      <c r="C11" t="s">
        <v>92</v>
      </c>
      <c r="D11" s="11">
        <v>1.5</v>
      </c>
      <c r="E11" t="s">
        <v>42</v>
      </c>
      <c r="F11" t="s">
        <v>68</v>
      </c>
    </row>
    <row r="12">
      <c r="A12">
        <v>1</v>
      </c>
      <c r="B12" t="s">
        <v>101</v>
      </c>
      <c r="C12" t="s">
        <v>92</v>
      </c>
      <c r="D12" s="11">
        <v>0.051</v>
      </c>
      <c r="E12" t="s">
        <v>42</v>
      </c>
      <c r="F12" t="s">
        <v>53</v>
      </c>
    </row>
    <row r="13">
      <c r="A13">
        <v>1</v>
      </c>
      <c r="B13" t="s">
        <v>102</v>
      </c>
      <c r="C13" t="s">
        <v>89</v>
      </c>
      <c r="D13" s="11">
        <v>8</v>
      </c>
      <c r="E13" t="s">
        <v>35</v>
      </c>
      <c r="F13" t="s">
        <v>103</v>
      </c>
    </row>
    <row r="14">
      <c r="A14">
        <v>2</v>
      </c>
      <c r="B14" t="s">
        <v>104</v>
      </c>
      <c r="C14" t="s">
        <v>92</v>
      </c>
      <c r="D14" s="11">
        <v>7.8</v>
      </c>
      <c r="E14" t="s">
        <v>35</v>
      </c>
      <c r="F14" t="s">
        <v>34</v>
      </c>
    </row>
    <row r="15">
      <c r="A15">
        <v>2</v>
      </c>
      <c r="B15" t="s">
        <v>105</v>
      </c>
      <c r="C15" t="s">
        <v>92</v>
      </c>
      <c r="D15" s="11">
        <v>0.2</v>
      </c>
      <c r="E15" t="s">
        <v>42</v>
      </c>
      <c r="F15" t="s">
        <v>56</v>
      </c>
    </row>
    <row r="16">
      <c r="A16">
        <v>1</v>
      </c>
      <c r="B16" t="s">
        <v>106</v>
      </c>
      <c r="C16" t="s">
        <v>92</v>
      </c>
      <c r="D16" s="11">
        <v>0.012</v>
      </c>
      <c r="E16" t="s">
        <v>42</v>
      </c>
      <c r="F16" t="s">
        <v>48</v>
      </c>
    </row>
    <row r="17">
      <c r="A17">
        <v>1</v>
      </c>
      <c r="B17" t="s">
        <v>107</v>
      </c>
      <c r="C17" t="s">
        <v>92</v>
      </c>
      <c r="D17" s="11">
        <v>1</v>
      </c>
      <c r="E17" t="s">
        <v>42</v>
      </c>
      <c r="F17" t="s">
        <v>41</v>
      </c>
    </row>
    <row r="18">
      <c r="A18">
        <v>1</v>
      </c>
      <c r="B18" t="s">
        <v>108</v>
      </c>
      <c r="C18" t="s">
        <v>92</v>
      </c>
      <c r="D18" s="11">
        <v>5</v>
      </c>
      <c r="E18" t="s">
        <v>35</v>
      </c>
      <c r="F18" t="s">
        <v>38</v>
      </c>
    </row>
    <row r="19">
      <c r="A19">
        <v>1</v>
      </c>
      <c r="B19" t="s">
        <v>109</v>
      </c>
      <c r="C19" t="s">
        <v>92</v>
      </c>
      <c r="D19" s="11">
        <v>1.5</v>
      </c>
      <c r="E19" t="s">
        <v>35</v>
      </c>
      <c r="F19" t="s">
        <v>45</v>
      </c>
    </row>
    <row r="20">
      <c r="A20">
        <v>1</v>
      </c>
      <c r="B20" t="s">
        <v>110</v>
      </c>
      <c r="C20" t="s">
        <v>92</v>
      </c>
      <c r="D20" s="11">
        <v>1</v>
      </c>
      <c r="E20" t="s">
        <v>35</v>
      </c>
      <c r="F20" t="s">
        <v>62</v>
      </c>
    </row>
    <row r="21">
      <c r="A21">
        <v>1</v>
      </c>
      <c r="B21" t="s">
        <v>111</v>
      </c>
      <c r="C21" t="s">
        <v>92</v>
      </c>
      <c r="D21" s="11">
        <v>0.065</v>
      </c>
      <c r="E21" t="s">
        <v>42</v>
      </c>
      <c r="F21" t="s">
        <v>65</v>
      </c>
    </row>
    <row r="22">
      <c r="A22">
        <v>1</v>
      </c>
      <c r="B22" t="s">
        <v>112</v>
      </c>
      <c r="C22" t="s">
        <v>92</v>
      </c>
      <c r="D22" s="11">
        <v>0.5</v>
      </c>
      <c r="E22" t="s">
        <v>42</v>
      </c>
      <c r="F22" t="s">
        <v>59</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s" s="13">
        <v>119</v>
      </c>
      <c r="E2" t="s" s="13"/>
      <c r="F2"/>
    </row>
    <row r="3">
      <c r="A3" t="s">
        <v>2</v>
      </c>
      <c r="B3">
        <v>2</v>
      </c>
      <c r="C3"/>
      <c r="D3" t="inlineStr" s="13">
        <is>
          <t>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t>
        </is>
      </c>
      <c r="E3" t="s" s="13"/>
      <c r="F3"/>
    </row>
    <row r="4">
      <c r="A4" t="s">
        <v>2</v>
      </c>
      <c r="B4">
        <v>3</v>
      </c>
      <c r="C4"/>
      <c r="D4" t="inlineStr" s="13">
        <is>
          <t>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t>
        </is>
      </c>
      <c r="E4" t="s" s="13"/>
      <c r="F4"/>
    </row>
    <row r="5">
      <c r="A5" t="s">
        <v>2</v>
      </c>
      <c r="B5">
        <v>4</v>
      </c>
      <c r="C5"/>
      <c r="D5" t="inlineStr" s="13">
        <is>
          <t>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t>
        </is>
      </c>
      <c r="E5" t="s" s="13"/>
      <c r="F5"/>
    </row>
    <row r="6">
      <c r="A6" t="s">
        <v>2</v>
      </c>
      <c r="B6">
        <v>5</v>
      </c>
      <c r="C6"/>
      <c r="D6" t="inlineStr" s="13">
        <is>
          <t>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t>
        </is>
      </c>
      <c r="E6" t="s" s="13"/>
      <c r="F6"/>
    </row>
    <row r="7">
      <c r="A7" t="s">
        <v>2</v>
      </c>
      <c r="B7">
        <v>6</v>
      </c>
      <c r="C7"/>
      <c r="D7" t="inlineStr" s="13">
        <is>
          <t>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t>
        </is>
      </c>
      <c r="E7" t="s" s="13"/>
      <c r="F7"/>
    </row>
    <row r="8">
      <c r="A8" t="s">
        <v>2</v>
      </c>
      <c r="B8">
        <v>7</v>
      </c>
      <c r="C8"/>
      <c r="D8" t="inlineStr" s="13">
        <is>
          <t>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t>
        </is>
      </c>
      <c r="E8" t="s" s="13"/>
      <c r="F8"/>
    </row>
    <row r="9">
      <c r="A9" t="s">
        <v>120</v>
      </c>
      <c r="B9">
        <v>1</v>
      </c>
      <c r="C9" t="s">
        <v>121</v>
      </c>
      <c r="D9" t="s" s="13">
        <v>122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6"/>
  <cols>
    <col min="1" max="1" width="22" customWidth="1"/>
    <col min="2" max="2" width="52" customWidth="1"/>
    <col min="3" max="3" width="14" customWidth="1"/>
    <col min="4" max="4" width="10" customWidth="1"/>
  </cols>
  <sheetData>
    <row r="1" customHeight="1" ht="24">
      <c r="A1" t="s" s="7">
        <v>123</v>
      </c>
      <c r="B1"/>
      <c r="C1"/>
      <c r="D1"/>
    </row>
    <row r="2">
      <c r="A2" t="str" s="14">
        <f>"GRO_CDC_140A · GRO.VIANDES · référence : "&amp;Besoins!B3&amp;" "&amp;Besoins!C3&amp;" · multiplicateur réglable sur la feuille ""Besoins"""</f>
        <v>GRO_CDC_140A · GRO.VIANDES · référence : 100 pc · multiplicateur réglable sur la feuille </v>
      </c>
      <c r="B2"/>
      <c r="C2"/>
      <c r="D2"/>
    </row>
    <row r="3">
      <c r="A3"/>
      <c r="B3"/>
      <c r="C3"/>
      <c r="D3"/>
    </row>
    <row r="4">
      <c r="A4" t="s" s="15">
        <v>124</v>
      </c>
      <c r="B4"/>
      <c r="C4"/>
      <c r="D4"/>
    </row>
    <row r="5">
      <c r="A5" t="s" s="16">
        <v>125</v>
      </c>
      <c r="B5" t="str" s="13">
        <f>Procedure!D2</f>
        <v>Mise en place du poste de travail — Vérifiez les DLC, pesez les denrées, sélectionnez le matériel nécessaire.</v>
      </c>
      <c r="C5"/>
      <c r="D5"/>
    </row>
    <row r="6">
      <c r="A6" t="s" s="16">
        <v>126</v>
      </c>
      <c r="B6" t="str" s="13">
        <f>Procedure!D3</f>
        <v>Préparations préliminaires — Lavez et désinfectez le céleri-branche et les éléments du bouquet garni suivant la procédure. Liez le bouquet garni et émincez le céleri-branche. Réservez. Dans un rondeau, réalisez 8 litres de fond brun de veau lié à partir de fond déshydraté, en vous rapportant aux recommandations du fabricant. Réservez au chaud en attente d'utilisation.</v>
      </c>
      <c r="C6"/>
      <c r="D6"/>
    </row>
    <row r="7">
      <c r="A7"/>
      <c r="B7" t="str">
        <f>Besoins!B21</f>
        <v>Céleri-branche tranché surgelé</v>
      </c>
      <c r="C7" s="11">
        <f>Besoins!E21</f>
        <v>0.3</v>
      </c>
      <c r="D7" t="str">
        <f>Besoins!F21</f>
        <v>kg</v>
      </c>
    </row>
    <row r="8">
      <c r="A8"/>
      <c r="B8" t="s">
        <v>127</v>
      </c>
      <c r="C8" s="11">
        <f>'Besoins'!$B$2*8</f>
        <v>8</v>
      </c>
      <c r="D8" t="s">
        <v>35</v>
      </c>
    </row>
    <row r="9">
      <c r="A9"/>
      <c r="B9" t="str">
        <f>Besoins!B13</f>
        <v>Bouquet garni sachet dose</v>
      </c>
      <c r="C9" s="11">
        <f>Besoins!E13</f>
        <v>0.051</v>
      </c>
      <c r="D9" t="str">
        <f>Besoins!F13</f>
        <v>kg</v>
      </c>
    </row>
    <row r="10">
      <c r="A10" t="s" s="16">
        <v>128</v>
      </c>
      <c r="B10" t="str" s="13">
        <f>Procedure!D4</f>
        <v>Faire mariner la viande — La veille : dans un bac GN 1/1 H 250 en polycarbonate, mettez alternativement par couches, la viande et la garniture aromatique. Mettez au milieu de la viande, le bouquet garni. Mouillez avec le vin rouge. Couvrez. Réservez au froid. Indiquez sur le couvercle, la traçabilité des produits et la date de la mise en marinade.</v>
      </c>
      <c r="C10"/>
      <c r="D10"/>
    </row>
    <row r="11">
      <c r="A11"/>
      <c r="B11" t="str">
        <f>Besoins!B25</f>
        <v>Biche (gibier rouge, morceaux à braiser)</v>
      </c>
      <c r="C11" s="11">
        <f>Besoins!E25</f>
        <v>16</v>
      </c>
      <c r="D11" t="str">
        <f>Besoins!F25</f>
        <v>kg</v>
      </c>
    </row>
    <row r="12">
      <c r="A12"/>
      <c r="B12" t="str">
        <f>Besoins!B20</f>
        <v>Carottes en rondelles surgelées</v>
      </c>
      <c r="C12" s="11">
        <f>Besoins!E20</f>
        <v>2</v>
      </c>
      <c r="D12" t="str">
        <f>Besoins!F20</f>
        <v>kg</v>
      </c>
    </row>
    <row r="13">
      <c r="A13"/>
      <c r="B13" t="str">
        <f>Besoins!B24</f>
        <v>Oignons émincés surgelés</v>
      </c>
      <c r="C13" s="11">
        <f>Besoins!E24</f>
        <v>2.5</v>
      </c>
      <c r="D13" t="str">
        <f>Besoins!F24</f>
        <v>kg</v>
      </c>
    </row>
    <row r="14">
      <c r="A14"/>
      <c r="B14" t="str">
        <f>Besoins!B18</f>
        <v>Ail coupé surgelé (Daregal 250gr)</v>
      </c>
      <c r="C14" s="11">
        <f>Besoins!E18</f>
        <v>0.2</v>
      </c>
      <c r="D14" t="str">
        <f>Besoins!F18</f>
        <v>kg</v>
      </c>
    </row>
    <row r="15">
      <c r="A15"/>
      <c r="B15" t="str">
        <f>Besoins!B11</f>
        <v>Baies de genièvre</v>
      </c>
      <c r="C15" s="11">
        <f>Besoins!E11</f>
        <v>0.012</v>
      </c>
      <c r="D15" t="str">
        <f>Besoins!F11</f>
        <v>kg</v>
      </c>
    </row>
    <row r="16">
      <c r="A16"/>
      <c r="B16" t="str">
        <f>Besoins!B8</f>
        <v>Vin rouge de cuisson (table)</v>
      </c>
      <c r="C16" s="11">
        <f>Besoins!E8</f>
        <v>5</v>
      </c>
      <c r="D16" t="str">
        <f>Besoins!F8</f>
        <v>lt</v>
      </c>
    </row>
    <row r="17">
      <c r="A17" t="s" s="16">
        <v>129</v>
      </c>
      <c r="B17" t="str" s="13">
        <f>Procedure!D5</f>
        <v>Faire revenir la viande — Préchauffez le four sur la position chaleur sèche à +200°C. Égouttez séparément la viande et les légumes de la garniture aromatique dans des bacs GN 1/1 perforés. Récupérez et réservez le vin de la marinade dans une calotte. Répartissez la viande égouttée dans 5 bacs GN 1/1 H 45 perforés. Étagez les bacs sur l'échelle de four. Posez un bac GN 1/1 H 65 dans le bas de l'échelle pour récupérer les graisses de cuisson. Enfournez et saisissez la viande pendant 10 minutes environ.</v>
      </c>
      <c r="C17"/>
      <c r="D17"/>
    </row>
    <row r="18">
      <c r="A18" t="s" s="16">
        <v>130</v>
      </c>
      <c r="B18" t="str" s="13">
        <f>Procedure!D6</f>
        <v>Marquer la cuisson du ragoût — Dans la sauteuse, faites revenir au beurre, les échalotes, les carottes en dés et le poivre en mignonnette assez fine. Mouillez avec le vin de la marinade. Laissez réduire de moitié. Ajoutez le fond brun de veau lié. Mélangez les deux éléments au fouet. Ajoutez au fond de cuisson la viande saisie et la garniture aromatique. Complétez le mouillement à hauteur de la viande avec de l'eau, du fond blanc ou du bouillon. Portez à ébullition. Écumez la cuisson. Piquez la sonde de cuisson au cœur d'un morceau de viande. Réduisez la source de chaleur et laissez mijoter à couvert pendant 1 heure environ. Atteignez +95°C à cœur au terme de la cuisson de la viande. Vérifiez la cuisson et l'assaisonnement. Respectez la procédure de fin de cuisson. Décantez la viande dans 3 bacs GN 1/1 H 100. Couvrez. Stockez au chaud en attente de finition.</v>
      </c>
      <c r="C18"/>
      <c r="D18"/>
    </row>
    <row r="19">
      <c r="A19"/>
      <c r="B19" t="str">
        <f>Besoins!B15</f>
        <v>Beurre doux 82% MG plaquette</v>
      </c>
      <c r="C19" s="11">
        <f>Besoins!E15</f>
        <v>0.5</v>
      </c>
      <c r="D19" t="str">
        <f>Besoins!F15</f>
        <v>kg</v>
      </c>
    </row>
    <row r="20">
      <c r="A20"/>
      <c r="B20" t="str">
        <f>Besoins!B22</f>
        <v>Échalotes ciselées surgelées</v>
      </c>
      <c r="C20" s="11">
        <f>Besoins!E22</f>
        <v>1.5</v>
      </c>
      <c r="D20" t="str">
        <f>Besoins!F22</f>
        <v>kg</v>
      </c>
    </row>
    <row r="21">
      <c r="A21"/>
      <c r="B21" t="str">
        <f>Besoins!B12</f>
        <v>Poivre noir mignonnette (concassé)</v>
      </c>
      <c r="C21" s="11">
        <f>Besoins!E12</f>
        <v>0.15</v>
      </c>
      <c r="D21" t="str">
        <f>Besoins!F12</f>
        <v>kg</v>
      </c>
    </row>
    <row r="22">
      <c r="A22"/>
      <c r="B22" t="str">
        <f>Besoins!B19</f>
        <v>Carottes en dés 10x10mm surgelées (Pinguin)</v>
      </c>
      <c r="C22" s="11">
        <f>Besoins!E19</f>
        <v>1.5</v>
      </c>
      <c r="D22" t="str">
        <f>Besoins!F19</f>
        <v>kg</v>
      </c>
    </row>
    <row r="23">
      <c r="A23" t="s" s="16">
        <v>131</v>
      </c>
      <c r="B23" t="str" s="13">
        <f>Procedure!D7</f>
        <v>Terminer la réalisation de la sauce — Passez au chinois le fond de cuisson dans un rondeau. Ajoutez et cuisez les marrons surgelés dans le fond de cuisson. Réduisez au volume désiré. Pendant la réduction du fond de cuisson, portez à ébullition dans une russe la gelée de groseilles et le vinaigre jusqu'à obtention d'une sauce sirupeuse (gastrique). Ajoutez la gastrique et la crème fraîche au fond de cuisson. Au mixeur, émulsionnez la sauce pour lui donner de l'onctuosité. Les marrons mixés dans la sauce serviront de liaison. Vérifiez l'assaisonnement et la consistance de la sauce.</v>
      </c>
      <c r="C23"/>
      <c r="D23"/>
    </row>
    <row r="24">
      <c r="A24"/>
      <c r="B24" t="str">
        <f>Besoins!B16</f>
        <v>Crème fraîche liquide 15% MG allégée</v>
      </c>
      <c r="C24" s="11">
        <f>Besoins!E16</f>
        <v>1</v>
      </c>
      <c r="D24" t="str">
        <f>Besoins!F16</f>
        <v>lt</v>
      </c>
    </row>
    <row r="25">
      <c r="A25"/>
      <c r="B25" t="str">
        <f>Besoins!B9</f>
        <v>Gelée de groseilles</v>
      </c>
      <c r="C25" s="11">
        <f>Besoins!E9</f>
        <v>1</v>
      </c>
      <c r="D25" t="str">
        <f>Besoins!F9</f>
        <v>kg</v>
      </c>
    </row>
    <row r="26">
      <c r="A26"/>
      <c r="B26" t="str">
        <f>Besoins!B23</f>
        <v>Marrons entiers surgelés</v>
      </c>
      <c r="C26" s="11">
        <f>Besoins!E23</f>
        <v>1.5</v>
      </c>
      <c r="D26" t="str">
        <f>Besoins!F23</f>
        <v>kg</v>
      </c>
    </row>
    <row r="27">
      <c r="A27"/>
      <c r="B27" t="str">
        <f>Besoins!B10</f>
        <v>Vinaigre de vin rouge</v>
      </c>
      <c r="C27" s="11">
        <f>Besoins!E10</f>
        <v>1.5</v>
      </c>
      <c r="D27" t="str">
        <f>Besoins!F10</f>
        <v>lt</v>
      </c>
    </row>
    <row r="28">
      <c r="A28" t="s" s="16">
        <v>132</v>
      </c>
      <c r="B28" t="str" s="13">
        <f>Procedure!D8</f>
        <v>Terminer la préparation du ragoût — Répartissez la sauce sur la viande dans les 3 bacs GN 1/1. Remuez les bacs d'un mouvement circulaire pour lier tous les éléments. Rectifiez l'assaisonnement. Respectez la procédure de fin de cuisson. Stockez en armoire chaude et maintenez à +63°C en attente de consommation.</v>
      </c>
      <c r="C28"/>
      <c r="D28"/>
    </row>
    <row r="29">
      <c r="A29"/>
      <c r="B29" t="str">
        <f>Besoins!B17</f>
        <v>Sel fin de cuisine</v>
      </c>
      <c r="C29" s="11">
        <f>Besoins!E17</f>
        <v>0.065</v>
      </c>
      <c r="D29" t="str">
        <f>Besoins!F17</f>
        <v>kg</v>
      </c>
    </row>
    <row r="30">
      <c r="A30"/>
      <c r="B30"/>
      <c r="C30"/>
      <c r="D30"/>
    </row>
    <row r="31">
      <c r="A31" t="s" s="15">
        <v>133</v>
      </c>
      <c r="B31"/>
      <c r="C31"/>
      <c r="D31"/>
    </row>
    <row r="32">
      <c r="A32" t="s" s="16">
        <v>125</v>
      </c>
      <c r="B32" t="str" s="13">
        <f>"[DISSOUDRE] "&amp;Procedure!D9</f>
        <v>[DISSOUDRE] Délayer la poudre dans l'eau froide en fouettant, puis porter à ébullition en remuant régulièrement.</v>
      </c>
      <c r="C32"/>
      <c r="D32"/>
    </row>
    <row r="33">
      <c r="A33"/>
      <c r="B33" t="str">
        <f>Besoins!B7</f>
        <v>Eau (robinet - moy. France 2026)</v>
      </c>
      <c r="C33" s="11">
        <f>Besoins!E7</f>
        <v>7.8</v>
      </c>
      <c r="D33" t="str">
        <f>Besoins!F7</f>
        <v>lt</v>
      </c>
    </row>
    <row r="34">
      <c r="A34"/>
      <c r="B34" t="str">
        <f>Besoins!B14</f>
        <v>Fonds Brun Lié (Knorr Professional)</v>
      </c>
      <c r="C34" s="11">
        <f>Besoins!E14</f>
        <v>0.2</v>
      </c>
      <c r="D34" t="str">
        <f>Besoins!F14</f>
        <v>kg</v>
      </c>
    </row>
    <row r="35">
      <c r="A35"/>
      <c r="B35"/>
      <c r="C35"/>
      <c r="D35"/>
    </row>
    <row r="36">
      <c r="A36" t="s" s="17">
        <v>22</v>
      </c>
      <c r="B36"/>
      <c r="C36"/>
      <c r="D36"/>
    </row>
  </sheetData>
  <sheetProtection sheet="1" formatRows="0" formatColumns="0"/>
  <mergeCells count="13">
    <mergeCell ref="A1:D1"/>
    <mergeCell ref="A2:D2"/>
    <mergeCell ref="A4:D4"/>
    <mergeCell ref="B5:D5"/>
    <mergeCell ref="B6:D6"/>
    <mergeCell ref="B10:D10"/>
    <mergeCell ref="B17:D17"/>
    <mergeCell ref="B18:D18"/>
    <mergeCell ref="B23:D23"/>
    <mergeCell ref="B28:D28"/>
    <mergeCell ref="A31:D31"/>
    <mergeCell ref="B32:D32"/>
    <mergeCell ref="A36:D3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2026-10-30T15:16:53Z</dcterms:created>
  <dc:title>RAGOÛT SAUVAGE GRAND VENEUR -- </dc:title>
  <dc:subject/>
  <dc:creator>CUIS.web</dc:creator>
  <cp:lastModifiedBy/>
  <cp:keywords/>
  <dc:description>Export automatique — moteur récursif d'origine : Bernard Vandendaele</dc:description>
  <cp:category/>
  <dc:language>en-US</dc:language>
  <dcterms:modified xsi:type="dcterms:W3CDTF">2026-10-30T15:16:53Z</dcterms:modified>
  <cp:revision>1</cp:revision>
</cp:coreProperties>
</file>