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<sst xmlns="http://schemas.openxmlformats.org/spreadsheetml/2006/main" count="111" uniqueCount="111">
  <si>
    <t>Besoins matière</t>
  </si>
  <si>
    <t>Multiplicateur souhaité</t>
  </si>
  <si>
    <t>Quantité de référence</t>
  </si>
  <si>
    <t>pc</t>
  </si>
  <si>
    <t>Quantité obtenue</t>
  </si>
  <si>
    <t>Code</t>
  </si>
  <si>
    <t>Matière première</t>
  </si>
  <si>
    <t>Classe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</si>
  <si>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</si>
  <si>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</si>
  <si>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</si>
  <si>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</si>
  <si>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</si>
  <si>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</si>
  <si>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</si>
  <si>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</si>
  <si>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</si>
  <si>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</si>
  <si>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</si>
  <si>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</si>
  <si>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</si>
  <si>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</si>
  <si>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</si>
  <si>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</si>
  <si>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</si>
  <si>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</si>
  <si>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</si>
  <si>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</si>
  <si>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</si>
  <si>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</si>
  <si>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</si>
  <si>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</si>
  <si>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</si>
  <si>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</si>
  <si>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</si>
  <si>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</si>
  <si>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</si>
  <si>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</si>
  <si>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</si>
  <si>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</si>
  <si>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</si>
  <si>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</si>
  <si>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</si>
  <si>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</si>
  <si>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</si>
  <si>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</si>
  <si>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</si>
  <si>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</si>
  <si>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</si>
  <si>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</si>
  <si>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</si>
  <si>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</si>
  <si>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</si>
  <si>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</si>
  <si>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</si>
  <si>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Recette</t>
  </si>
  <si>
    <t>#</t>
  </si>
  <si>
    <t>Verbe</t>
  </si>
  <si>
    <t>Étape</t>
  </si>
  <si>
    <t>Précision technique</t>
  </si>
  <si>
    <t>Durée</t>
  </si>
  <si>
    <t>GIGOLETTES DE VOLAILLE AU PORTO BLANC (PILONS)</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</si>
  <si>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</si>
  <si>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</si>
  <si>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</si>
  <si>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</si>
  <si>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</si>
  <si>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</si>
  <si>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</si>
  <si>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Niveau</t>
  </si>
  <si>
    <t>Composant</t>
  </si>
  <si>
    <t>Type</t>
  </si>
  <si>
    <t>Quantité (× multiplicateur, voir feuille Besoins)</t>
  </si>
  <si>
    <t>recette</t>
  </si>
  <si>
    <t xml:space="preserve">    ↳ Pilon de volaille (piece) (conv.)</t>
  </si>
  <si>
    <t>conversion</t>
  </si>
  <si>
    <t xml:space="preserve">    ↳ Farine de blé T55</t>
  </si>
  <si>
    <t>matiere</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</si>
  <si>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</si>
  <si>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</si>
  <si>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</si>
  <si>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</si>
  <si>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</si>
  <si>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</si>
  <si>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</si>
  <si>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 xml:space="preserve">        ↳ EAU</t>
  </si>
  <si>
    <t xml:space="preserve">        ↳ Fonds Brun Lié (Knorr Professional)</t>
  </si>
  <si>
    <t xml:space="preserve">    ↳ Fond de volaille concentré</t>
  </si>
  <si>
    <t xml:space="preserve">    ↳ Champignons hôtel pieds morceaux boîte 5/1</t>
  </si>
  <si>
    <t xml:space="preserve">    ↳ Beurre manié</t>
  </si>
  <si>
    <t xml:space="preserve">        ↳ Farine de blé T55</t>
  </si>
  <si>
    <t xml:space="preserve">        ↳ Beurre doux 82% MG plaquette</t>
  </si>
  <si>
    <t>Fiche technique — GIGOLETTES DE VOLAILLE AU PORTO BLANC (PILONS)</t>
  </si>
  <si>
    <t>GIGOLETTES DE VOLAILLE AU PORTO BLANC (PILONS)  GRO_CDC_114A</t>
  </si>
  <si>
    <t>1.</t>
  </si>
  <si>
    <t>2.</t>
  </si>
  <si>
    <t xml:space="preserve">    Pilon de volaille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</si>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</sst>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1.4</v>
      </c>
      <c r="E7" s="6">
        <f>D7*$B$2</f>
        <v>1.4</v>
      </c>
      <c r="F7" t="s">
        <v>15</v>
      </c>
      <c r="G7" s="8">
        <f>E7*6.5</f>
        <v>9.1</v>
      </c>
    </row>
    <row r="8">
      <c r="A8" t="s" s="9">
        <v>16</v>
      </c>
      <c r="B8" t="s">
        <v>17</v>
      </c>
      <c r="C8" t="s">
        <v>18</v>
      </c>
      <c r="D8" s="4">
        <v>7.8</v>
      </c>
      <c r="E8" s="6">
        <f>D8*$B$2</f>
        <v>7.8</v>
      </c>
      <c r="F8" t="s">
        <v>15</v>
      </c>
      <c r="G8" s="8">
        <f>E8*0.003</f>
        <v>0.0234</v>
      </c>
    </row>
    <row r="9">
      <c r="A9" t="s">
        <v>19</v>
      </c>
      <c r="B9" t="s">
        <v>20</v>
      </c>
      <c r="C9" t="s">
        <v>21</v>
      </c>
      <c r="D9" s="4">
        <v>0.012</v>
      </c>
      <c r="E9" s="6">
        <f>D9*$B$2</f>
        <v>0.012</v>
      </c>
      <c r="F9" t="s">
        <v>22</v>
      </c>
      <c r="G9" s="8">
        <f>E9*14.8</f>
        <v>0.1776</v>
      </c>
    </row>
    <row r="10">
      <c r="A10" t="s">
        <v>23</v>
      </c>
      <c r="B10" t="s">
        <v>24</v>
      </c>
      <c r="C10" t="s">
        <v>25</v>
      </c>
      <c r="D10" s="4">
        <v>5</v>
      </c>
      <c r="E10" s="6">
        <f>D10*$B$2</f>
        <v>5</v>
      </c>
      <c r="F10" t="s">
        <v>26</v>
      </c>
      <c r="G10" s="8">
        <f>E10*16.12</f>
        <v>80.6</v>
      </c>
    </row>
    <row r="11">
      <c r="A11" t="s">
        <v>27</v>
      </c>
      <c r="B11" t="s">
        <v>28</v>
      </c>
      <c r="C11" t="s">
        <v>29</v>
      </c>
      <c r="D11" s="4">
        <v>1.75</v>
      </c>
      <c r="E11" s="6">
        <f>D11*$B$2</f>
        <v>1.75</v>
      </c>
      <c r="F11" t="s">
        <v>22</v>
      </c>
      <c r="G11" s="8">
        <f>E11*0.56</f>
        <v>0.98</v>
      </c>
    </row>
    <row r="12">
      <c r="A12" t="s">
        <v>30</v>
      </c>
      <c r="B12" t="s">
        <v>31</v>
      </c>
      <c r="C12" t="s">
        <v>32</v>
      </c>
      <c r="D12" s="4">
        <v>0.1</v>
      </c>
      <c r="E12" s="6">
        <f>D12*$B$2</f>
        <v>0.1</v>
      </c>
      <c r="F12" t="s">
        <v>22</v>
      </c>
      <c r="G12" s="8">
        <f>E12*25</f>
        <v>2.5</v>
      </c>
    </row>
    <row r="13">
      <c r="A13" t="s">
        <v>33</v>
      </c>
      <c r="B13" t="s">
        <v>34</v>
      </c>
      <c r="C13" t="s">
        <v>35</v>
      </c>
      <c r="D13" s="4">
        <v>0.2</v>
      </c>
      <c r="E13" s="6">
        <f>D13*$B$2</f>
        <v>0.2</v>
      </c>
      <c r="F13" t="s">
        <v>22</v>
      </c>
      <c r="G13" s="8">
        <f>E13*0</f>
        <v>0</v>
      </c>
    </row>
    <row r="14">
      <c r="A14" t="s">
        <v>36</v>
      </c>
      <c r="B14" t="s">
        <v>37</v>
      </c>
      <c r="C14" t="s">
        <v>38</v>
      </c>
      <c r="D14" s="4">
        <v>1</v>
      </c>
      <c r="E14" s="6">
        <f>D14*$B$2</f>
        <v>1</v>
      </c>
      <c r="F14" t="s">
        <v>15</v>
      </c>
      <c r="G14" s="8">
        <f>E14*1.05</f>
        <v>1.05</v>
      </c>
    </row>
    <row r="15">
      <c r="A15" t="s">
        <v>39</v>
      </c>
      <c r="B15" t="s">
        <v>40</v>
      </c>
      <c r="C15" t="s">
        <v>41</v>
      </c>
      <c r="D15" s="4">
        <v>0.75</v>
      </c>
      <c r="E15" s="6">
        <f>D15*$B$2</f>
        <v>0.75</v>
      </c>
      <c r="F15" t="s">
        <v>22</v>
      </c>
      <c r="G15" s="8">
        <f>E15*5.2</f>
        <v>3.9</v>
      </c>
    </row>
    <row r="16">
      <c r="A16" t="s">
        <v>42</v>
      </c>
      <c r="B16" t="s">
        <v>43</v>
      </c>
      <c r="C16" t="s">
        <v>44</v>
      </c>
      <c r="D16" s="4">
        <v>6</v>
      </c>
      <c r="E16" s="6">
        <f>D16*$B$2</f>
        <v>6</v>
      </c>
      <c r="F16" t="s">
        <v>15</v>
      </c>
      <c r="G16" s="8">
        <f>E16*2.2</f>
        <v>13.2</v>
      </c>
    </row>
    <row r="17">
      <c r="A17" t="s">
        <v>45</v>
      </c>
      <c r="B17" t="s">
        <v>46</v>
      </c>
      <c r="C17" t="s">
        <v>47</v>
      </c>
      <c r="D17" s="4">
        <v>0.075</v>
      </c>
      <c r="E17" s="6">
        <f>D17*$B$2</f>
        <v>0.075</v>
      </c>
      <c r="F17" t="s">
        <v>22</v>
      </c>
      <c r="G17" s="8">
        <f>E17*0.35</f>
        <v>0.02625</v>
      </c>
    </row>
    <row r="18">
      <c r="A18" t="s">
        <v>48</v>
      </c>
      <c r="B18" t="s">
        <v>49</v>
      </c>
      <c r="C18" t="s">
        <v>50</v>
      </c>
      <c r="D18" s="4">
        <v>2</v>
      </c>
      <c r="E18" s="6">
        <f>D18*$B$2</f>
        <v>2</v>
      </c>
      <c r="F18" t="s">
        <v>22</v>
      </c>
      <c r="G18" s="8">
        <f>E18*7.5</f>
        <v>15</v>
      </c>
    </row>
    <row r="19">
      <c r="A19" t="s">
        <v>51</v>
      </c>
      <c r="B19" t="s">
        <v>52</v>
      </c>
      <c r="C19" t="s">
        <v>53</v>
      </c>
      <c r="D19" s="4">
        <v>20</v>
      </c>
      <c r="E19" s="6">
        <f>D19*$B$2</f>
        <v>20</v>
      </c>
      <c r="F19" t="s">
        <v>22</v>
      </c>
      <c r="G19" s="8">
        <f>E19*8.19</f>
        <v>163.8</v>
      </c>
    </row>
    <row r="20">
      <c r="A20"/>
      <c r="B20"/>
      <c r="C20"/>
      <c r="D20"/>
      <c r="E20"/>
      <c r="F20" t="s" s="10">
        <v>54</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61</v>
      </c>
      <c r="B3">
        <v>2</v>
      </c>
      <c r="C3"/>
      <c r="D3" t="inlineStr" s="12">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2"/>
      <c r="F3"/>
    </row>
    <row r="4">
      <c r="A4" t="s">
        <v>61</v>
      </c>
      <c r="B4">
        <v>3</v>
      </c>
      <c r="C4"/>
      <c r="D4" t="s" s="12">
        <v>62</v>
      </c>
      <c r="E4" t="s" s="12"/>
      <c r="F4"/>
    </row>
    <row r="5">
      <c r="A5" t="s">
        <v>61</v>
      </c>
      <c r="B5">
        <v>4</v>
      </c>
      <c r="C5"/>
      <c r="D5" t="inlineStr" s="12">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2"/>
      <c r="F5"/>
    </row>
    <row r="6">
      <c r="A6" t="s">
        <v>61</v>
      </c>
      <c r="B6">
        <v>5</v>
      </c>
      <c r="C6"/>
      <c r="D6" t="s" s="12">
        <v>63</v>
      </c>
      <c r="E6" t="s" s="12"/>
      <c r="F6"/>
    </row>
    <row r="7">
      <c r="A7" t="s">
        <v>61</v>
      </c>
      <c r="B7">
        <v>6</v>
      </c>
      <c r="C7"/>
      <c r="D7" t="inlineStr" s="12">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2"/>
      <c r="F7"/>
    </row>
    <row r="8">
      <c r="A8" t="s">
        <v>61</v>
      </c>
      <c r="B8">
        <v>7</v>
      </c>
      <c r="C8"/>
      <c r="D8" t="inlineStr" s="12">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2"/>
      <c r="F8"/>
    </row>
    <row r="9">
      <c r="A9" t="s">
        <v>61</v>
      </c>
      <c r="B9">
        <v>8</v>
      </c>
      <c r="C9"/>
      <c r="D9" t="inlineStr" s="12">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2"/>
      <c r="F9"/>
    </row>
    <row r="10">
      <c r="A10" t="s">
        <v>61</v>
      </c>
      <c r="B10">
        <v>9</v>
      </c>
      <c r="C10"/>
      <c r="D10" t="inlineStr" s="12">
        <is>
          <t>Terminer la preparation de la volaille — Verser la sauce equitablement sur les portions de volaille. Agiter les bacs d'un leger mouvement circulaire, afin de lier la volaille dans la sauce.</t>
        </is>
      </c>
      <c r="E10" t="s" s="12"/>
      <c r="F10"/>
    </row>
    <row r="11">
      <c r="A11" t="s">
        <v>61</v>
      </c>
      <c r="B11">
        <v>10</v>
      </c>
      <c r="C11"/>
      <c r="D11" t="s" s="12">
        <v>64</v>
      </c>
      <c r="E11" t="s" s="12"/>
      <c r="F11"/>
    </row>
    <row r="12">
      <c r="A12" t="s">
        <v>65</v>
      </c>
      <c r="B12">
        <v>1</v>
      </c>
      <c r="C12" t="s">
        <v>66</v>
      </c>
      <c r="D12" t="s" s="12">
        <v>67</v>
      </c>
      <c r="E12" t="s" s="12"/>
      <c r="F12"/>
    </row>
    <row r="13">
      <c r="A13" t="s">
        <v>68</v>
      </c>
      <c r="B13"/>
      <c r="C13"/>
      <c r="D13" t="inlineStr" s="12">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61</v>
      </c>
      <c r="C2" t="s">
        <v>73</v>
      </c>
      <c r="D2" s="6">
        <f>'Besoins'!$B$2*100</f>
        <v>100</v>
      </c>
      <c r="E2" t="s">
        <v>3</v>
      </c>
    </row>
    <row r="3">
      <c r="A3">
        <v>1</v>
      </c>
      <c r="B3" t="s">
        <v>74</v>
      </c>
      <c r="C3" t="s">
        <v>75</v>
      </c>
      <c r="D3" s="6">
        <f>'Besoins'!$B$2*200</f>
        <v>200</v>
      </c>
      <c r="E3" t="s">
        <v>3</v>
      </c>
    </row>
    <row r="4">
      <c r="A4">
        <v>1</v>
      </c>
      <c r="B4" t="s">
        <v>76</v>
      </c>
      <c r="C4" t="s">
        <v>77</v>
      </c>
      <c r="D4" s="6">
        <f>'Besoins'!$B$2*1</f>
        <v>1</v>
      </c>
      <c r="E4" t="s">
        <v>22</v>
      </c>
    </row>
    <row r="5">
      <c r="A5">
        <v>1</v>
      </c>
      <c r="B5" t="s">
        <v>78</v>
      </c>
      <c r="C5" t="s">
        <v>77</v>
      </c>
      <c r="D5" s="6">
        <f>'Besoins'!$B$2*1</f>
        <v>1</v>
      </c>
      <c r="E5" t="s">
        <v>15</v>
      </c>
    </row>
    <row r="6">
      <c r="A6">
        <v>1</v>
      </c>
      <c r="B6" t="s">
        <v>79</v>
      </c>
      <c r="C6" t="s">
        <v>77</v>
      </c>
      <c r="D6" s="6">
        <f>'Besoins'!$B$2*0.075</f>
        <v>0.075</v>
      </c>
      <c r="E6" t="s">
        <v>22</v>
      </c>
    </row>
    <row r="7">
      <c r="A7">
        <v>1</v>
      </c>
      <c r="B7" t="s">
        <v>80</v>
      </c>
      <c r="C7" t="s">
        <v>77</v>
      </c>
      <c r="D7" s="6">
        <f>'Besoins'!$B$2*0.012</f>
        <v>0.012</v>
      </c>
      <c r="E7" t="s">
        <v>22</v>
      </c>
    </row>
    <row r="8">
      <c r="A8">
        <v>1</v>
      </c>
      <c r="B8" t="s">
        <v>81</v>
      </c>
      <c r="C8" t="s">
        <v>77</v>
      </c>
      <c r="D8" s="6">
        <f>'Besoins'!$B$2*2</f>
        <v>2</v>
      </c>
      <c r="E8" t="s">
        <v>22</v>
      </c>
    </row>
    <row r="9">
      <c r="A9">
        <v>1</v>
      </c>
      <c r="B9" t="s">
        <v>82</v>
      </c>
      <c r="C9" t="s">
        <v>77</v>
      </c>
      <c r="D9" s="6">
        <f>'Besoins'!$B$2*1.4</f>
        <v>1.4</v>
      </c>
      <c r="E9" t="s">
        <v>15</v>
      </c>
    </row>
    <row r="10">
      <c r="A10">
        <v>1</v>
      </c>
      <c r="B10" t="s">
        <v>83</v>
      </c>
      <c r="C10" t="s">
        <v>77</v>
      </c>
      <c r="D10" s="6">
        <f>'Besoins'!$B$2*6</f>
        <v>6</v>
      </c>
      <c r="E10" t="s">
        <v>15</v>
      </c>
    </row>
    <row r="11">
      <c r="A11">
        <v>1</v>
      </c>
      <c r="B11" t="s">
        <v>84</v>
      </c>
      <c r="C11" t="s">
        <v>73</v>
      </c>
      <c r="D11" s="6">
        <f>'Besoins'!$B$2*8</f>
        <v>8</v>
      </c>
      <c r="E11" t="s">
        <v>15</v>
      </c>
    </row>
    <row r="12">
      <c r="A12">
        <v>2</v>
      </c>
      <c r="B12" t="s">
        <v>85</v>
      </c>
      <c r="C12" t="s">
        <v>77</v>
      </c>
      <c r="D12" s="6">
        <f>'Besoins'!$B$2*7.8</f>
        <v>7.8</v>
      </c>
      <c r="E12" t="s">
        <v>15</v>
      </c>
    </row>
    <row r="13">
      <c r="A13">
        <v>2</v>
      </c>
      <c r="B13" t="s">
        <v>86</v>
      </c>
      <c r="C13" t="s">
        <v>77</v>
      </c>
      <c r="D13" s="6">
        <f>'Besoins'!$B$2*0.2</f>
        <v>0.2</v>
      </c>
      <c r="E13" t="s">
        <v>22</v>
      </c>
    </row>
    <row r="14">
      <c r="A14">
        <v>1</v>
      </c>
      <c r="B14" t="s">
        <v>87</v>
      </c>
      <c r="C14" t="s">
        <v>77</v>
      </c>
      <c r="D14" s="6">
        <f>'Besoins'!$B$2*0.1</f>
        <v>0.1</v>
      </c>
      <c r="E14" t="s">
        <v>22</v>
      </c>
    </row>
    <row r="15">
      <c r="A15">
        <v>1</v>
      </c>
      <c r="B15" t="s">
        <v>88</v>
      </c>
      <c r="C15" t="s">
        <v>77</v>
      </c>
      <c r="D15" s="6">
        <f>'Besoins'!$B$2*5</f>
        <v>5</v>
      </c>
      <c r="E15" t="s">
        <v>22</v>
      </c>
    </row>
    <row r="16">
      <c r="A16">
        <v>1</v>
      </c>
      <c r="B16" t="s">
        <v>89</v>
      </c>
      <c r="C16" t="s">
        <v>73</v>
      </c>
      <c r="D16" s="6">
        <f>'Besoins'!$B$2*1.5</f>
        <v>1.5</v>
      </c>
      <c r="E16" t="s">
        <v>22</v>
      </c>
    </row>
    <row r="17">
      <c r="A17">
        <v>2</v>
      </c>
      <c r="B17" t="s">
        <v>90</v>
      </c>
      <c r="C17" t="s">
        <v>77</v>
      </c>
      <c r="D17" s="6">
        <f>'Besoins'!$B$2*0.75</f>
        <v>0.75</v>
      </c>
      <c r="E17" t="s">
        <v>22</v>
      </c>
    </row>
    <row r="18">
      <c r="A18">
        <v>2</v>
      </c>
      <c r="B18" t="s">
        <v>91</v>
      </c>
      <c r="C18" t="s">
        <v>77</v>
      </c>
      <c r="D18" s="6">
        <f>'Besoins'!$B$2*0.75</f>
        <v>0.75</v>
      </c>
      <c r="E1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92</v>
      </c>
      <c r="B1"/>
      <c r="C1"/>
      <c r="D1"/>
    </row>
    <row r="2">
      <c r="A2" t="str" s="13">
        <f>"GRO_CDC_114A · GRO.VOLAILLE · référence : "&amp;Besoins!B3&amp;" "&amp;Besoins!C3&amp;" · multiplicateur réglable sur la feuille ""Besoins"""</f>
        <v>GRO_CDC_114A · GRO.VOLAILLE · référence : 100 pc · multiplicateur réglable sur la feuille </v>
      </c>
      <c r="B2"/>
      <c r="C2"/>
      <c r="D2"/>
    </row>
    <row r="3">
      <c r="A3"/>
      <c r="B3"/>
      <c r="C3"/>
      <c r="D3"/>
    </row>
    <row r="4">
      <c r="A4" t="s" s="14">
        <v>93</v>
      </c>
      <c r="B4"/>
      <c r="C4"/>
      <c r="D4"/>
    </row>
    <row r="5">
      <c r="A5" t="s" s="15">
        <v>94</v>
      </c>
      <c r="B5" t="str" s="12">
        <f>Procedure!D2</f>
        <v>Mise en place du poste de travail — Verifier les DLC, peser les denrees, selectionner le materiel necessaire. Laver et desinfecter le materiel et le poste de travail en suivant les protocoles.</v>
      </c>
      <c r="C5"/>
      <c r="D5"/>
    </row>
    <row r="6">
      <c r="A6" t="s" s="15">
        <v>95</v>
      </c>
      <c r="B6" t="str" s="12">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96</v>
      </c>
      <c r="C7" s="6">
        <f>'Besoins'!$B$2*200</f>
        <v>200</v>
      </c>
      <c r="D7" t="s">
        <v>3</v>
      </c>
    </row>
    <row r="8">
      <c r="A8"/>
      <c r="B8" t="s">
        <v>97</v>
      </c>
      <c r="C8" s="6">
        <f>'Besoins'!$B$2*1</f>
        <v>1</v>
      </c>
      <c r="D8" t="s">
        <v>22</v>
      </c>
    </row>
    <row r="9">
      <c r="A9"/>
      <c r="B9" t="s">
        <v>98</v>
      </c>
      <c r="C9" s="6">
        <f>'Besoins'!$B$2*8</f>
        <v>8</v>
      </c>
      <c r="D9" t="s">
        <v>15</v>
      </c>
    </row>
    <row r="10">
      <c r="A10"/>
      <c r="B10" t="str">
        <f>Besoins!B10</f>
        <v>Champignons hôtel pieds morceaux boîte 5/1</v>
      </c>
      <c r="C10" s="6">
        <f>Besoins!E10</f>
        <v>5</v>
      </c>
      <c r="D10" t="str">
        <f>Besoins!F10</f>
        <v>kg</v>
      </c>
    </row>
    <row r="11">
      <c r="A11" t="s" s="15">
        <v>99</v>
      </c>
      <c r="B11" t="str" s="12">
        <f>Procedure!D4</f>
        <v>Confectionner le beurre manie — Dans une calotte, a la spatule, melanger intimement le beurre ramolli et la farine.</v>
      </c>
      <c r="C11"/>
      <c r="D11"/>
    </row>
    <row r="12">
      <c r="A12"/>
      <c r="B12" t="s">
        <v>100</v>
      </c>
      <c r="C12" s="6">
        <f>'Besoins'!$B$2*1.5</f>
        <v>1.5</v>
      </c>
      <c r="D12" t="s">
        <v>22</v>
      </c>
    </row>
    <row r="13">
      <c r="A13" t="s" s="15">
        <v>101</v>
      </c>
      <c r="B13" t="str" s="12">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6">
        <f>Besoins!E14</f>
        <v>1</v>
      </c>
      <c r="D14" t="str">
        <f>Besoins!F14</f>
        <v>lt</v>
      </c>
    </row>
    <row r="15">
      <c r="A15" t="s" s="15">
        <v>102</v>
      </c>
      <c r="B15" t="str" s="12">
        <f>Procedure!D6</f>
        <v>Precuire les champignons — Prechauffer le four sur la position vapeur. Passer les champignons au four vapeur pendant 2 minutes. Laisser s'egoutter dans le four.</v>
      </c>
      <c r="C15"/>
      <c r="D15"/>
    </row>
    <row r="16">
      <c r="A16" t="s" s="15">
        <v>103</v>
      </c>
      <c r="B16" t="str" s="12">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6">
        <f>Besoins!E17</f>
        <v>0.075</v>
      </c>
      <c r="D17" t="str">
        <f>Besoins!F17</f>
        <v>kg</v>
      </c>
    </row>
    <row r="18">
      <c r="A18"/>
      <c r="B18" t="str">
        <f>Besoins!B9</f>
        <v>Poivre blanc moulu</v>
      </c>
      <c r="C18" s="6">
        <f>Besoins!E9</f>
        <v>0.012</v>
      </c>
      <c r="D18" t="str">
        <f>Besoins!F9</f>
        <v>kg</v>
      </c>
    </row>
    <row r="19">
      <c r="A19"/>
      <c r="B19" t="str">
        <f>Besoins!B18</f>
        <v>Échalotes ciselées surgelées</v>
      </c>
      <c r="C19" s="6">
        <f>Besoins!E18</f>
        <v>2</v>
      </c>
      <c r="D19" t="str">
        <f>Besoins!F18</f>
        <v>kg</v>
      </c>
    </row>
    <row r="20">
      <c r="A20"/>
      <c r="B20" t="str">
        <f>Besoins!B7</f>
        <v>Porto blanc</v>
      </c>
      <c r="C20" s="6">
        <f>Besoins!E7</f>
        <v>1.4</v>
      </c>
      <c r="D20" t="str">
        <f>Besoins!F7</f>
        <v>lt</v>
      </c>
    </row>
    <row r="21">
      <c r="A21"/>
      <c r="B21" t="str">
        <f>Besoins!B16</f>
        <v>Crème fraîche liquide 15% MG allégée</v>
      </c>
      <c r="C21" s="6">
        <f>Besoins!E16</f>
        <v>6</v>
      </c>
      <c r="D21" t="str">
        <f>Besoins!F16</f>
        <v>lt</v>
      </c>
    </row>
    <row r="22">
      <c r="A22"/>
      <c r="B22" t="str">
        <f>Besoins!B12</f>
        <v>Fond de volaille concentré</v>
      </c>
      <c r="C22" s="6">
        <f>Besoins!E12</f>
        <v>0.1</v>
      </c>
      <c r="D22" t="str">
        <f>Besoins!F12</f>
        <v>kg</v>
      </c>
    </row>
    <row r="23">
      <c r="A23" t="s" s="15">
        <v>104</v>
      </c>
      <c r="B23" t="str" s="12">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5">
        <v>105</v>
      </c>
      <c r="B24" t="str" s="12">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5">
        <v>106</v>
      </c>
      <c r="B25" t="str" s="12">
        <f>Procedure!D10</f>
        <v>Terminer la preparation de la volaille — Verser la sauce equitablement sur les portions de volaille. Agiter les bacs d'un leger mouvement circulaire, afin de lier la volaille dans la sauce.</v>
      </c>
      <c r="C25"/>
      <c r="D25"/>
    </row>
    <row r="26">
      <c r="A26" t="s" s="15">
        <v>107</v>
      </c>
      <c r="B26" t="str" s="12">
        <f>Procedure!D11</f>
        <v>Servir — Dresser la portion de volaille a l'assiette. Garnir de champignons. Napper de sauce.</v>
      </c>
      <c r="C26"/>
      <c r="D26"/>
    </row>
    <row r="27">
      <c r="A27"/>
      <c r="B27"/>
      <c r="C27"/>
      <c r="D27"/>
    </row>
    <row r="28">
      <c r="A28" t="s" s="14">
        <v>108</v>
      </c>
      <c r="B28"/>
      <c r="C28"/>
      <c r="D28"/>
    </row>
    <row r="29">
      <c r="A29" t="s" s="15">
        <v>94</v>
      </c>
      <c r="B29" t="str" s="12">
        <f>"[DISSOUDRE] "&amp;Procedure!D12</f>
        <v>[DISSOUDRE] Délayer la poudre dans l'eau froide en fouettant, puis porter à ébullition en remuant régulièrement.</v>
      </c>
      <c r="C29"/>
      <c r="D29"/>
    </row>
    <row r="30">
      <c r="A30"/>
      <c r="B30" t="str">
        <f>Besoins!B8</f>
        <v>EAU</v>
      </c>
      <c r="C30" s="6">
        <f>Besoins!E8</f>
        <v>7.8</v>
      </c>
      <c r="D30" t="str">
        <f>Besoins!F8</f>
        <v>lt</v>
      </c>
    </row>
    <row r="31">
      <c r="A31"/>
      <c r="B31" t="str">
        <f>Besoins!B13</f>
        <v>Fonds Brun Lié (Knorr Professional)</v>
      </c>
      <c r="C31" s="6">
        <f>Besoins!E13</f>
        <v>0.2</v>
      </c>
      <c r="D31" t="str">
        <f>Besoins!F13</f>
        <v>kg</v>
      </c>
    </row>
    <row r="32">
      <c r="A32"/>
      <c r="B32"/>
      <c r="C32"/>
      <c r="D32"/>
    </row>
    <row r="33">
      <c r="A33" t="s" s="14">
        <v>109</v>
      </c>
      <c r="B33"/>
      <c r="C33"/>
      <c r="D33"/>
    </row>
    <row r="34">
      <c r="A34"/>
      <c r="B34" t="inlineStr" s="16">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7">
        <v>110</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2026-09-15T19:58:38Z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2026-09-15T19:58:38Z</dcterms:modified>
  <cp:revision>1</cp:revision>
</cp:coreProperties>
</file>