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<sst xmlns="http://schemas.openxmlformats.org/spreadsheetml/2006/main" count="89" uniqueCount="89">
  <si>
    <t>Besoins matière</t>
  </si>
  <si>
    <t>Multiplicateur souhaité</t>
  </si>
  <si>
    <t>Quantité de référence</t>
  </si>
  <si>
    <t>pc</t>
  </si>
  <si>
    <t>Quantité obtenue</t>
  </si>
  <si>
    <t>Code</t>
  </si>
  <si>
    <t>Matière première</t>
  </si>
  <si>
    <t>Classe</t>
  </si>
  <si>
    <t>Base (×1, modifiable)</t>
  </si>
  <si>
    <t>Quantité</t>
  </si>
  <si>
    <t>Unité</t>
  </si>
  <si>
    <t>Coût</t>
  </si>
  <si>
    <t>00000061</t>
  </si>
  <si>
    <t>EAU</t>
  </si>
  <si>
    <t>Matières diverses (à trier)</t>
  </si>
  <si>
    <t>lt</t>
  </si>
  <si>
    <t>EPI-POIVRE-NOIR</t>
  </si>
  <si>
    <t>Poivre noir moulu</t>
  </si>
  <si>
    <t>Épices en poudre et graines</t>
  </si>
  <si>
    <t>kg</t>
  </si>
  <si>
    <t>FLEUR-THYM</t>
  </si>
  <si>
    <t>Fleur de thym dehydratee</t>
  </si>
  <si>
    <t>Herbes aromatiques séchées</t>
  </si>
  <si>
    <t>RNME101408</t>
  </si>
  <si>
    <t>Jus de citron type pulco 70cl</t>
  </si>
  <si>
    <t>Assaisonnements et corps gras</t>
  </si>
  <si>
    <t>u</t>
  </si>
  <si>
    <t>KNORR-FBLIE-STD</t>
  </si>
  <si>
    <t>Fonds Brun Lié (Knorr Professional)</t>
  </si>
  <si>
    <t>Fonds déshydratés et poudres</t>
  </si>
  <si>
    <t>RAISIN-FRAIS</t>
  </si>
  <si>
    <t>Raisin frais (grains)</t>
  </si>
  <si>
    <t>Fruits</t>
  </si>
  <si>
    <t>BEU-DOUX</t>
  </si>
  <si>
    <t>Beurre doux 82% MG plaquette</t>
  </si>
  <si>
    <t>Beurres et margarines</t>
  </si>
  <si>
    <t>RNM57232337</t>
  </si>
  <si>
    <t>RAISIN blanc sans pépin Import cat.I</t>
  </si>
  <si>
    <t>Légumes</t>
  </si>
  <si>
    <t>SEL-FIN</t>
  </si>
  <si>
    <t>Sel fin de cuisine</t>
  </si>
  <si>
    <t>Sels et condiments de base</t>
  </si>
  <si>
    <t>RNMS00351</t>
  </si>
  <si>
    <t>Pintade à rôtir PAC France</t>
  </si>
  <si>
    <t>Volailles et lapins surgelés</t>
  </si>
  <si>
    <t>Total</t>
  </si>
  <si>
    <t>Recette</t>
  </si>
  <si>
    <t>#</t>
  </si>
  <si>
    <t>Verbe</t>
  </si>
  <si>
    <t>Étape</t>
  </si>
  <si>
    <t>Précision technique</t>
  </si>
  <si>
    <t>Durée</t>
  </si>
  <si>
    <t>PINTADE ROTIE AUX RAISINS ET AU VERJUS (PAC)</t>
  </si>
  <si>
    <t>Servir — Dresser une portion de pintade sur une assiette. Accompagner de quelques grains de raisin rotis et arroser avec le verjus.</t>
  </si>
  <si>
    <t>Fond de volaille reconstitue (collectivite)</t>
  </si>
  <si>
    <t>DISSOUDRE</t>
  </si>
  <si>
    <t>Délayer la poudre dans l'eau froide en fouettant, puis porter à ébullition en remuant régulièrement.</t>
  </si>
  <si>
    <t>Niveau</t>
  </si>
  <si>
    <t>Composant</t>
  </si>
  <si>
    <t>Type</t>
  </si>
  <si>
    <t>Quantité (× multiplicateur, voir feuille Besoins)</t>
  </si>
  <si>
    <t>recette</t>
  </si>
  <si>
    <t xml:space="preserve">    ↳ Pintade PAC (piece) (conv.)</t>
  </si>
  <si>
    <t>conversion</t>
  </si>
  <si>
    <t xml:space="preserve">    ↳ Raisin frais (grains)</t>
  </si>
  <si>
    <t>matiere</t>
  </si>
  <si>
    <t xml:space="preserve">    ↳ RAISIN blanc sans pépin Import cat.I</t>
  </si>
  <si>
    <t xml:space="preserve">    ↳ Jus citron pulco (L) (conv.)</t>
  </si>
  <si>
    <t xml:space="preserve">    ↳ Fond de volaille reconstitue (collectivite)</t>
  </si>
  <si>
    <t xml:space="preserve">        ↳ EAU</t>
  </si>
  <si>
    <t xml:space="preserve">        ↳ Fonds Brun Lié (Knorr Professional)</t>
  </si>
  <si>
    <t xml:space="preserve">    ↳ Fleur de thym dehydratee</t>
  </si>
  <si>
    <t xml:space="preserve">    ↳ Beurre doux 82% MG plaquette</t>
  </si>
  <si>
    <t xml:space="preserve">    ↳ Sel fin de cuisine</t>
  </si>
  <si>
    <t xml:space="preserve">    ↳ Poivre noir moulu</t>
  </si>
  <si>
    <t>Fiche technique — PINTADE ROTIE AUX RAISINS ET AU VERJUS (PAC)</t>
  </si>
  <si>
    <t>PINTADE ROTIE AUX RAISINS ET AU VERJUS (PAC)  GRO_CDC_108A</t>
  </si>
  <si>
    <t>1.</t>
  </si>
  <si>
    <t>2.</t>
  </si>
  <si>
    <t xml:space="preserve">    Pintade PAC (piece) (conv.)</t>
  </si>
  <si>
    <t xml:space="preserve">    Fond de volaille reconstitue (collectivite)</t>
  </si>
  <si>
    <t>3.</t>
  </si>
  <si>
    <t>4.</t>
  </si>
  <si>
    <t xml:space="preserve">    Jus citron pulco (L) (conv.)</t>
  </si>
  <si>
    <t>5.</t>
  </si>
  <si>
    <t>6.</t>
  </si>
  <si>
    <t>7.</t>
  </si>
  <si>
    <t>↳ Fond de volaille reconstitue (collectivite)  GRO-FOND-VOLAIL</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</si>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</sst>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7">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0" fillId="0" borderId="0" xfId="0" applyAlignment="1">
      <alignment horizontal="right"/>
    </xf>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s="8">
        <v>12</v>
      </c>
      <c r="B7" t="s">
        <v>13</v>
      </c>
      <c r="C7" t="s">
        <v>14</v>
      </c>
      <c r="D7" s="4">
        <v>4.875</v>
      </c>
      <c r="E7" s="6">
        <f>D7*$B$2</f>
        <v>4.875</v>
      </c>
      <c r="F7" t="s">
        <v>15</v>
      </c>
      <c r="G7" s="9">
        <f>E7*0.003</f>
        <v>0.014625</v>
      </c>
    </row>
    <row r="8">
      <c r="A8" t="s">
        <v>16</v>
      </c>
      <c r="B8" t="s">
        <v>17</v>
      </c>
      <c r="C8" t="s">
        <v>18</v>
      </c>
      <c r="D8" s="4">
        <v>0.007</v>
      </c>
      <c r="E8" s="6">
        <f>D8*$B$2</f>
        <v>0.007</v>
      </c>
      <c r="F8" t="s">
        <v>19</v>
      </c>
      <c r="G8" s="9">
        <f>E8*12.5</f>
        <v>0.0875</v>
      </c>
    </row>
    <row r="9">
      <c r="A9" t="s">
        <v>20</v>
      </c>
      <c r="B9" t="s">
        <v>21</v>
      </c>
      <c r="C9" t="s">
        <v>22</v>
      </c>
      <c r="D9" s="4">
        <v>0.025</v>
      </c>
      <c r="E9" s="6">
        <f>D9*$B$2</f>
        <v>0.025</v>
      </c>
      <c r="F9" t="s">
        <v>19</v>
      </c>
      <c r="G9" s="9">
        <f>E9*28</f>
        <v>0.7</v>
      </c>
    </row>
    <row r="10">
      <c r="A10" t="s">
        <v>23</v>
      </c>
      <c r="B10" t="s">
        <v>24</v>
      </c>
      <c r="C10" t="s">
        <v>25</v>
      </c>
      <c r="D10" s="4">
        <v>0.2</v>
      </c>
      <c r="E10" s="6">
        <f>D10*$B$2</f>
        <v>0.2</v>
      </c>
      <c r="F10" t="s">
        <v>26</v>
      </c>
      <c r="G10" s="9">
        <f>E10*8.1571428571</f>
        <v>1.631429</v>
      </c>
    </row>
    <row r="11">
      <c r="A11" t="s">
        <v>27</v>
      </c>
      <c r="B11" t="s">
        <v>28</v>
      </c>
      <c r="C11" t="s">
        <v>29</v>
      </c>
      <c r="D11" s="4">
        <v>0.125</v>
      </c>
      <c r="E11" s="6">
        <f>D11*$B$2</f>
        <v>0.125</v>
      </c>
      <c r="F11" t="s">
        <v>19</v>
      </c>
      <c r="G11" s="9">
        <f>E11*0</f>
        <v>0</v>
      </c>
    </row>
    <row r="12">
      <c r="A12" t="s">
        <v>30</v>
      </c>
      <c r="B12" t="s">
        <v>31</v>
      </c>
      <c r="C12" t="s">
        <v>32</v>
      </c>
      <c r="D12" s="4">
        <v>5</v>
      </c>
      <c r="E12" s="6">
        <f>D12*$B$2</f>
        <v>5</v>
      </c>
      <c r="F12" t="s">
        <v>19</v>
      </c>
      <c r="G12" s="9">
        <f>E12*3.9</f>
        <v>19.5</v>
      </c>
    </row>
    <row r="13">
      <c r="A13" t="s">
        <v>33</v>
      </c>
      <c r="B13" t="s">
        <v>34</v>
      </c>
      <c r="C13" t="s">
        <v>35</v>
      </c>
      <c r="D13" s="4">
        <v>0.5</v>
      </c>
      <c r="E13" s="6">
        <f>D13*$B$2</f>
        <v>0.5</v>
      </c>
      <c r="F13" t="s">
        <v>19</v>
      </c>
      <c r="G13" s="9">
        <f>E13*5.2</f>
        <v>2.6</v>
      </c>
    </row>
    <row r="14">
      <c r="A14" t="s">
        <v>36</v>
      </c>
      <c r="B14" t="s">
        <v>37</v>
      </c>
      <c r="C14" t="s">
        <v>38</v>
      </c>
      <c r="D14" s="4">
        <v>3</v>
      </c>
      <c r="E14" s="6">
        <f>D14*$B$2</f>
        <v>3</v>
      </c>
      <c r="F14" t="s">
        <v>19</v>
      </c>
      <c r="G14" s="9">
        <f>E14*4.5</f>
        <v>13.5</v>
      </c>
    </row>
    <row r="15">
      <c r="A15" t="s">
        <v>39</v>
      </c>
      <c r="B15" t="s">
        <v>40</v>
      </c>
      <c r="C15" t="s">
        <v>41</v>
      </c>
      <c r="D15" s="4">
        <v>0.073</v>
      </c>
      <c r="E15" s="6">
        <f>D15*$B$2</f>
        <v>0.073</v>
      </c>
      <c r="F15" t="s">
        <v>19</v>
      </c>
      <c r="G15" s="9">
        <f>E15*0.35</f>
        <v>0.02555</v>
      </c>
    </row>
    <row r="16">
      <c r="A16" t="s">
        <v>42</v>
      </c>
      <c r="B16" t="s">
        <v>43</v>
      </c>
      <c r="C16" t="s">
        <v>44</v>
      </c>
      <c r="D16" s="4">
        <v>26.25</v>
      </c>
      <c r="E16" s="6">
        <f>D16*$B$2</f>
        <v>26.25</v>
      </c>
      <c r="F16" t="s">
        <v>19</v>
      </c>
      <c r="G16" s="9">
        <f>E16*11.78</f>
        <v>309.225</v>
      </c>
    </row>
    <row r="17">
      <c r="A17"/>
      <c r="B17"/>
      <c r="C17"/>
      <c r="D17"/>
      <c r="E17"/>
      <c r="F17" t="s" s="10">
        <v>45</v>
      </c>
      <c r="G17" s="11">
        <f>SUM(G7:G16)</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46</v>
      </c>
      <c r="B1" t="s" s="7">
        <v>47</v>
      </c>
      <c r="C1" t="s" s="7">
        <v>48</v>
      </c>
      <c r="D1" t="s" s="7">
        <v>49</v>
      </c>
      <c r="E1" t="s" s="7">
        <v>50</v>
      </c>
      <c r="F1" t="s" s="7">
        <v>51</v>
      </c>
    </row>
    <row r="2">
      <c r="A2" t="s">
        <v>52</v>
      </c>
      <c r="B2">
        <v>1</v>
      </c>
      <c r="C2"/>
      <c r="D2" t="inlineStr" s="12">
        <is>
          <t>Mise en place du poste de travail — Verifier les DLC, peser les denrees, selectionner le materiel necessaire. Laver et desinfecter le materiel et le poste de travail en suivant les protocoles.</t>
        </is>
      </c>
      <c r="E2" t="s" s="12"/>
      <c r="F2"/>
    </row>
    <row r="3">
      <c r="A3" t="s">
        <v>52</v>
      </c>
      <c r="B3">
        <v>2</v>
      </c>
      <c r="C3"/>
      <c r="D3" t="inlineStr" s="12">
        <is>
          <t>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t>
        </is>
      </c>
      <c r="E3" t="s" s="12"/>
      <c r="F3"/>
    </row>
    <row r="4">
      <c r="A4" t="s">
        <v>52</v>
      </c>
      <c r="B4">
        <v>3</v>
      </c>
      <c r="C4"/>
      <c r="D4" t="inlineStr" s="12">
        <is>
          <t>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t>
        </is>
      </c>
      <c r="E4" t="s" s="12"/>
      <c r="F4"/>
    </row>
    <row r="5">
      <c r="A5" t="s">
        <v>52</v>
      </c>
      <c r="B5">
        <v>4</v>
      </c>
      <c r="C5"/>
      <c r="D5" t="inlineStr" s="12">
        <is>
          <t>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t>
        </is>
      </c>
      <c r="E5" t="s" s="12"/>
      <c r="F5"/>
    </row>
    <row r="6">
      <c r="A6" t="s">
        <v>52</v>
      </c>
      <c r="B6">
        <v>5</v>
      </c>
      <c r="C6"/>
      <c r="D6" t="inlineStr" s="12">
        <is>
          <t>Terminer la preparation — Verser le jus de volaille au verjus et les grains de raisin rotis, sur les bacs de portions de pintade. Couvrir et stocker en armoire chaude. Maintenir a +63°C, en attente de consommation.</t>
        </is>
      </c>
      <c r="E6" t="s" s="12"/>
      <c r="F6"/>
    </row>
    <row r="7">
      <c r="A7" t="s">
        <v>52</v>
      </c>
      <c r="B7">
        <v>6</v>
      </c>
      <c r="C7"/>
      <c r="D7" t="s" s="12">
        <v>53</v>
      </c>
      <c r="E7" t="s" s="12"/>
      <c r="F7"/>
    </row>
    <row r="8">
      <c r="A8" t="s">
        <v>52</v>
      </c>
      <c r="B8">
        <v>7</v>
      </c>
      <c r="C8"/>
      <c r="D8" t="inlineStr" s="12">
        <is>
          <t>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t>
        </is>
      </c>
      <c r="E8" t="s" s="12"/>
      <c r="F8"/>
    </row>
    <row r="9">
      <c r="A9" t="s">
        <v>54</v>
      </c>
      <c r="B9">
        <v>1</v>
      </c>
      <c r="C9" t="s">
        <v>55</v>
      </c>
      <c r="D9" t="s" s="12">
        <v>56</v>
      </c>
      <c r="E9" t="s" s="12"/>
      <c r="F9"/>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3"/>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57</v>
      </c>
      <c r="B1" t="s" s="7">
        <v>58</v>
      </c>
      <c r="C1" t="s" s="7">
        <v>59</v>
      </c>
      <c r="D1" t="s" s="7">
        <v>60</v>
      </c>
      <c r="E1" t="s" s="7">
        <v>10</v>
      </c>
    </row>
    <row r="2">
      <c r="A2">
        <v>0</v>
      </c>
      <c r="B2" t="s">
        <v>52</v>
      </c>
      <c r="C2" t="s">
        <v>61</v>
      </c>
      <c r="D2" s="6">
        <f>'Besoins'!$B$2*100</f>
        <v>100</v>
      </c>
      <c r="E2" t="s">
        <v>3</v>
      </c>
    </row>
    <row r="3">
      <c r="A3">
        <v>1</v>
      </c>
      <c r="B3" t="s">
        <v>62</v>
      </c>
      <c r="C3" t="s">
        <v>63</v>
      </c>
      <c r="D3" s="6">
        <f>'Besoins'!$B$2*25</f>
        <v>25</v>
      </c>
      <c r="E3" t="s">
        <v>3</v>
      </c>
    </row>
    <row r="4">
      <c r="A4">
        <v>1</v>
      </c>
      <c r="B4" t="s">
        <v>64</v>
      </c>
      <c r="C4" t="s">
        <v>65</v>
      </c>
      <c r="D4" s="6">
        <f>'Besoins'!$B$2*5</f>
        <v>5</v>
      </c>
      <c r="E4" t="s">
        <v>19</v>
      </c>
    </row>
    <row r="5">
      <c r="A5">
        <v>1</v>
      </c>
      <c r="B5" t="s">
        <v>66</v>
      </c>
      <c r="C5" t="s">
        <v>65</v>
      </c>
      <c r="D5" s="6">
        <f>'Besoins'!$B$2*3</f>
        <v>3</v>
      </c>
      <c r="E5" t="s">
        <v>19</v>
      </c>
    </row>
    <row r="6">
      <c r="A6">
        <v>1</v>
      </c>
      <c r="B6" t="s">
        <v>67</v>
      </c>
      <c r="C6" t="s">
        <v>63</v>
      </c>
      <c r="D6" s="6">
        <f>'Besoins'!$B$2*0.15</f>
        <v>0.15</v>
      </c>
      <c r="E6" t="s">
        <v>15</v>
      </c>
    </row>
    <row r="7">
      <c r="A7">
        <v>1</v>
      </c>
      <c r="B7" t="s">
        <v>68</v>
      </c>
      <c r="C7" t="s">
        <v>61</v>
      </c>
      <c r="D7" s="6">
        <f>'Besoins'!$B$2*5</f>
        <v>5</v>
      </c>
      <c r="E7" t="s">
        <v>15</v>
      </c>
    </row>
    <row r="8">
      <c r="A8">
        <v>2</v>
      </c>
      <c r="B8" t="s">
        <v>69</v>
      </c>
      <c r="C8" t="s">
        <v>65</v>
      </c>
      <c r="D8" s="6">
        <f>'Besoins'!$B$2*4.875</f>
        <v>4.875</v>
      </c>
      <c r="E8" t="s">
        <v>15</v>
      </c>
    </row>
    <row r="9">
      <c r="A9">
        <v>2</v>
      </c>
      <c r="B9" t="s">
        <v>70</v>
      </c>
      <c r="C9" t="s">
        <v>65</v>
      </c>
      <c r="D9" s="6">
        <f>'Besoins'!$B$2*0.125</f>
        <v>0.125</v>
      </c>
      <c r="E9" t="s">
        <v>19</v>
      </c>
    </row>
    <row r="10">
      <c r="A10">
        <v>1</v>
      </c>
      <c r="B10" t="s">
        <v>71</v>
      </c>
      <c r="C10" t="s">
        <v>65</v>
      </c>
      <c r="D10" s="6">
        <f>'Besoins'!$B$2*0.025</f>
        <v>0.025</v>
      </c>
      <c r="E10" t="s">
        <v>19</v>
      </c>
    </row>
    <row r="11">
      <c r="A11">
        <v>1</v>
      </c>
      <c r="B11" t="s">
        <v>72</v>
      </c>
      <c r="C11" t="s">
        <v>65</v>
      </c>
      <c r="D11" s="6">
        <f>'Besoins'!$B$2*0.5</f>
        <v>0.5</v>
      </c>
      <c r="E11" t="s">
        <v>19</v>
      </c>
    </row>
    <row r="12">
      <c r="A12">
        <v>1</v>
      </c>
      <c r="B12" t="s">
        <v>73</v>
      </c>
      <c r="C12" t="s">
        <v>65</v>
      </c>
      <c r="D12" s="6">
        <f>'Besoins'!$B$2*0.073</f>
        <v>0.073</v>
      </c>
      <c r="E12" t="s">
        <v>19</v>
      </c>
    </row>
    <row r="13">
      <c r="A13">
        <v>1</v>
      </c>
      <c r="B13" t="s">
        <v>74</v>
      </c>
      <c r="C13" t="s">
        <v>65</v>
      </c>
      <c r="D13" s="6">
        <f>'Besoins'!$B$2*0.007</f>
        <v>0.007</v>
      </c>
      <c r="E13"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
  <cols>
    <col min="1" max="1" width="22" customWidth="1"/>
    <col min="2" max="2" width="52" customWidth="1"/>
    <col min="3" max="3" width="14" customWidth="1"/>
    <col min="4" max="4" width="10" customWidth="1"/>
  </cols>
  <sheetData>
    <row r="1" customHeight="1" ht="24">
      <c r="A1" t="s" s="2">
        <v>75</v>
      </c>
      <c r="B1"/>
      <c r="C1"/>
      <c r="D1"/>
    </row>
    <row r="2">
      <c r="A2" t="str" s="13">
        <f>"GRO_CDC_108A · GRO.VOLAILLE · référence : "&amp;Besoins!B3&amp;" "&amp;Besoins!C3&amp;" · multiplicateur réglable sur la feuille ""Besoins"""</f>
        <v>GRO_CDC_108A · GRO.VOLAILLE · référence : 100 pc · multiplicateur réglable sur la feuille </v>
      </c>
      <c r="B2"/>
      <c r="C2"/>
      <c r="D2"/>
    </row>
    <row r="3">
      <c r="A3"/>
      <c r="B3"/>
      <c r="C3"/>
      <c r="D3"/>
    </row>
    <row r="4">
      <c r="A4" t="s" s="14">
        <v>76</v>
      </c>
      <c r="B4"/>
      <c r="C4"/>
      <c r="D4"/>
    </row>
    <row r="5">
      <c r="A5" t="s" s="15">
        <v>77</v>
      </c>
      <c r="B5" t="str" s="12">
        <f>Procedure!D2</f>
        <v>Mise en place du poste de travail — Verifier les DLC, peser les denrees, selectionner le materiel necessaire. Laver et desinfecter le materiel et le poste de travail en suivant les protocoles.</v>
      </c>
      <c r="C5"/>
      <c r="D5"/>
    </row>
    <row r="6">
      <c r="A6" t="s" s="15">
        <v>78</v>
      </c>
      <c r="B6" t="str" s="12">
        <f>Procedure!D3</f>
        <v>Preparations preliminaires — Dans une calotte, faire fondre le beurre. Deconditionner les pintades suivant la procedure. Habiller et couper les pintades en portion. Saler, poivrer et disposer 15 portions de pintade sur chacune des 7 grilles de cuisson. Au pinceau, badigeonner de beurre les portions de pintade. Saupoudrer les portions de pintade avec de la fleur de thym. Etager les grilles de cuisson sur l'echelle de four. Stocker au froid en attente de cuisson. Deposer dans le bas de l'echelle de four, sous les grilles de cuisson, 1 bac GN 1/1 H 65, pour la recuperation des graisses et de l'exsudat de cuisson. Presser le jus des 3 kg de raisins verts dans une calotte. Filmer et reserver au froid. Dans une russe, realiser 5 litres de jus de poulet, a partir de fond deshydrate, en se reportant aux recommandations du fabricant. Reserver au chaud en attente d'utilisation.</v>
      </c>
      <c r="C6"/>
      <c r="D6"/>
    </row>
    <row r="7">
      <c r="A7"/>
      <c r="B7" t="s">
        <v>79</v>
      </c>
      <c r="C7" s="6">
        <f>'Besoins'!$B$2*25</f>
        <v>25</v>
      </c>
      <c r="D7" t="s">
        <v>3</v>
      </c>
    </row>
    <row r="8">
      <c r="A8"/>
      <c r="B8" t="str">
        <f>Besoins!B14</f>
        <v>RAISIN blanc sans pépin Import cat.I</v>
      </c>
      <c r="C8" s="6">
        <f>Besoins!E14</f>
        <v>3</v>
      </c>
      <c r="D8" t="str">
        <f>Besoins!F14</f>
        <v>kg</v>
      </c>
    </row>
    <row r="9">
      <c r="A9"/>
      <c r="B9" t="s">
        <v>80</v>
      </c>
      <c r="C9" s="6">
        <f>'Besoins'!$B$2*5</f>
        <v>5</v>
      </c>
      <c r="D9" t="s">
        <v>15</v>
      </c>
    </row>
    <row r="10">
      <c r="A10"/>
      <c r="B10" t="str">
        <f>Besoins!B9</f>
        <v>Fleur de thym dehydratee</v>
      </c>
      <c r="C10" s="6">
        <f>Besoins!E9</f>
        <v>0.025</v>
      </c>
      <c r="D10" t="str">
        <f>Besoins!F9</f>
        <v>kg</v>
      </c>
    </row>
    <row r="11">
      <c r="A11"/>
      <c r="B11" t="str">
        <f>Besoins!B13</f>
        <v>Beurre doux 82% MG plaquette</v>
      </c>
      <c r="C11" s="6">
        <f>Besoins!E13</f>
        <v>0.5</v>
      </c>
      <c r="D11" t="str">
        <f>Besoins!F13</f>
        <v>kg</v>
      </c>
    </row>
    <row r="12">
      <c r="A12"/>
      <c r="B12" t="str">
        <f>Besoins!B15</f>
        <v>Sel fin de cuisine</v>
      </c>
      <c r="C12" s="6">
        <f>Besoins!E15</f>
        <v>0.073</v>
      </c>
      <c r="D12" t="str">
        <f>Besoins!F15</f>
        <v>kg</v>
      </c>
    </row>
    <row r="13">
      <c r="A13"/>
      <c r="B13" t="str">
        <f>Besoins!B8</f>
        <v>Poivre noir moulu</v>
      </c>
      <c r="C13" s="6">
        <f>Besoins!E8</f>
        <v>0.007</v>
      </c>
      <c r="D13" t="str">
        <f>Besoins!F8</f>
        <v>kg</v>
      </c>
    </row>
    <row r="14">
      <c r="A14" t="s" s="15">
        <v>81</v>
      </c>
      <c r="B14" t="str" s="12">
        <f>Procedure!D4</f>
        <v>Marquer la cuisson des pintades — Piquer la sonde de cuisson dans la jointure d'une cuisse de pintade. Enfourner les pintades dans le four froid. Regler le four sur la position chaleur seche a +180°C. Atteindre +85/87°C au coeur de la portion. Respecter la procedure de fin de cuisson. Decanter les portions dans 5 bacs GN 1/1 H 65. Couvrir et maintenir au chaud en attente de finition.</v>
      </c>
      <c r="C14"/>
      <c r="D14"/>
    </row>
    <row r="15">
      <c r="A15" t="s" s="15">
        <v>82</v>
      </c>
      <c r="B15" t="str" s="12">
        <f>Procedure!D5</f>
        <v>Confectionner la garniture et le jus — Pendant la cuisson des portions de pintade : Au pinceau, beurrer 2 bacs GN 1/1 H 65. Deposer les grains de raisin dans les 2 bacs beurres. Reserver au froid en attente d'utilisation. Apres avoir decante les portions de pintade, recuperer le jus de cuisson du bac faisant fonction de lechefrite. Degraisser. Reserver au chaud dans une petite russe, le jus de cuisson degraisse. Au four, dorer les grains de raisin reserves dans les 2 bacs. Remuer de temps en temps les 2 bacs de facon a dorer les grains sur toutes les faces. Une fois bien dores, deglacer au four les grains de raisin avec le jus de raisin blanc. Laisser reduire le deglacage 2 a 3 minutes. Eventuellement, acidifier le jus de deglacage avec un peu de jus de citron. Ajouter aux 5 litres de jus de poulet maintenus au chaud, le jus de cuisson de la lechefrite, les grains de raisin rotis et le deglacage au jus de raisin blanc. Reserver sur le fourneau. Rectifier l'assaisonnement. Respecter la procedure de fin de cuisson. Reserver au chaud en attente de finition.</v>
      </c>
      <c r="C15"/>
      <c r="D15"/>
    </row>
    <row r="16">
      <c r="A16"/>
      <c r="B16" t="s">
        <v>83</v>
      </c>
      <c r="C16" s="6">
        <f>'Besoins'!$B$2*0.15</f>
        <v>0.15</v>
      </c>
      <c r="D16" t="s">
        <v>15</v>
      </c>
    </row>
    <row r="17">
      <c r="A17"/>
      <c r="B17" t="str">
        <f>Besoins!B12</f>
        <v>Raisin frais (grains)</v>
      </c>
      <c r="C17" s="6">
        <f>Besoins!E12</f>
        <v>5</v>
      </c>
      <c r="D17" t="str">
        <f>Besoins!F12</f>
        <v>kg</v>
      </c>
    </row>
    <row r="18">
      <c r="A18" t="s" s="15">
        <v>84</v>
      </c>
      <c r="B18" t="str" s="12">
        <f>Procedure!D6</f>
        <v>Terminer la preparation — Verser le jus de volaille au verjus et les grains de raisin rotis, sur les bacs de portions de pintade. Couvrir et stocker en armoire chaude. Maintenir a +63°C, en attente de consommation.</v>
      </c>
      <c r="C18"/>
      <c r="D18"/>
    </row>
    <row r="19">
      <c r="A19" t="s" s="15">
        <v>85</v>
      </c>
      <c r="B19" t="str" s="12">
        <f>Procedure!D7</f>
        <v>Servir — Dresser une portion de pintade sur une assiette. Accompagner de quelques grains de raisin rotis et arroser avec le verjus.</v>
      </c>
      <c r="C19"/>
      <c r="D19"/>
    </row>
    <row r="20">
      <c r="A20" t="s" s="15">
        <v>86</v>
      </c>
      <c r="B20" t="str" s="12">
        <f>Procedure!D8</f>
        <v>Suggestions — Le demarrage a froid de la cuisson des pintades evite de les dessecher. La chaleur doit penetrer lentement la chair de la pintade. Auparavant on bardait les pintades pour les cuire. On peut realiser du verjus a partir de vin blanc sec et de jus de citron pour l'acidifier.</v>
      </c>
      <c r="C20"/>
      <c r="D20"/>
    </row>
    <row r="21">
      <c r="A21"/>
      <c r="B21"/>
      <c r="C21"/>
      <c r="D21"/>
    </row>
    <row r="22">
      <c r="A22" t="s" s="14">
        <v>87</v>
      </c>
      <c r="B22"/>
      <c r="C22"/>
      <c r="D22"/>
    </row>
    <row r="23">
      <c r="A23" t="s" s="15">
        <v>77</v>
      </c>
      <c r="B23" t="str" s="12">
        <f>"[DISSOUDRE] "&amp;Procedure!D9</f>
        <v>[DISSOUDRE] Délayer la poudre dans l'eau froide en fouettant, puis porter à ébullition en remuant régulièrement.</v>
      </c>
      <c r="C23"/>
      <c r="D23"/>
    </row>
    <row r="24">
      <c r="A24"/>
      <c r="B24" t="str">
        <f>Besoins!B7</f>
        <v>EAU</v>
      </c>
      <c r="C24" s="6">
        <f>Besoins!E7</f>
        <v>4.875</v>
      </c>
      <c r="D24" t="str">
        <f>Besoins!F7</f>
        <v>lt</v>
      </c>
    </row>
    <row r="25">
      <c r="A25"/>
      <c r="B25" t="str">
        <f>Besoins!B11</f>
        <v>Fonds Brun Lié (Knorr Professional)</v>
      </c>
      <c r="C25" s="6">
        <f>Besoins!E11</f>
        <v>0.125</v>
      </c>
      <c r="D25" t="str">
        <f>Besoins!F11</f>
        <v>kg</v>
      </c>
    </row>
    <row r="26">
      <c r="A26"/>
      <c r="B26"/>
      <c r="C26"/>
      <c r="D26"/>
    </row>
    <row r="27">
      <c r="A27" t="s" s="16">
        <v>88</v>
      </c>
      <c r="B27"/>
      <c r="C27"/>
      <c r="D27"/>
    </row>
  </sheetData>
  <sheetProtection sheet="1" formatRows="0" formatColumns="0"/>
  <mergeCells count="13">
    <mergeCell ref="A1:D1"/>
    <mergeCell ref="A2:D2"/>
    <mergeCell ref="A4:D4"/>
    <mergeCell ref="B5:D5"/>
    <mergeCell ref="B6:D6"/>
    <mergeCell ref="B14:D14"/>
    <mergeCell ref="B15:D15"/>
    <mergeCell ref="B18:D18"/>
    <mergeCell ref="B19:D19"/>
    <mergeCell ref="B20:D20"/>
    <mergeCell ref="A22:D22"/>
    <mergeCell ref="B23:D23"/>
    <mergeCell ref="A27:D2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2026-09-15T21:33:34Z</dcterms:created>
  <dc:title>PINTADE ROTIE AUX RAISINS ET AU</dc:title>
  <dc:subject/>
  <dc:creator>CUIS.web</dc:creator>
  <cp:lastModifiedBy/>
  <cp:keywords/>
  <dc:description>Export automatique — moteur récursif d'origine : Bernard Vandendaele</dc:description>
  <cp:category/>
  <dc:language>en-US</dc:language>
  <dcterms:modified xsi:type="dcterms:W3CDTF">2026-09-15T21:33:34Z</dcterms:modified>
  <cp:revision>1</cp:revision>
</cp:coreProperties>
</file>