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<sst xmlns="http://schemas.openxmlformats.org/spreadsheetml/2006/main" count="119" uniqueCount="119">
  <si>
    <t>Besoins matière</t>
  </si>
  <si>
    <t>Multiplicateur souhaité</t>
  </si>
  <si>
    <t>Quantité de référence</t>
  </si>
  <si>
    <t>pc</t>
  </si>
  <si>
    <t>Quantité obtenue</t>
  </si>
  <si>
    <t>Code</t>
  </si>
  <si>
    <t>Matière première</t>
  </si>
  <si>
    <t>Classe</t>
  </si>
  <si>
    <t>Base (×1, modifiable)</t>
  </si>
  <si>
    <t>Quantité</t>
  </si>
  <si>
    <t>Unité</t>
  </si>
  <si>
    <t>Coût</t>
  </si>
  <si>
    <t>00001408</t>
  </si>
  <si>
    <t>emmental râpé 45% MG sachet</t>
  </si>
  <si>
    <t>Matières premières</t>
  </si>
  <si>
    <t>kg</t>
  </si>
  <si>
    <t>00001430</t>
  </si>
  <si>
    <t>lait UHT 1/2 écrémé longue conservation</t>
  </si>
  <si>
    <t>lt</t>
  </si>
  <si>
    <t>00001743</t>
  </si>
  <si>
    <t>farine de blé tamisée type 55</t>
  </si>
  <si>
    <t>Épicerie salée</t>
  </si>
  <si>
    <t>GLUTAMATE-MSG</t>
  </si>
  <si>
    <t>Glutamate monosodique E621 (exhausteur de gout)</t>
  </si>
  <si>
    <t>Épices en poudre et graines</t>
  </si>
  <si>
    <t>EPI-MUSCADE-POW</t>
  </si>
  <si>
    <t>Noix de muscade moulue</t>
  </si>
  <si>
    <t>EPI-PAPRIKA</t>
  </si>
  <si>
    <t>Paprika en poudre</t>
  </si>
  <si>
    <t>EPI-POIVRE-NOIR</t>
  </si>
  <si>
    <t>Poivre noir moulu</t>
  </si>
  <si>
    <t>DUXELLES-SECHE</t>
  </si>
  <si>
    <t>Duxelles de champignons dehydratee</t>
  </si>
  <si>
    <t>Épicerie</t>
  </si>
  <si>
    <t>GLACE-VIANDE</t>
  </si>
  <si>
    <t>Glace de viande</t>
  </si>
  <si>
    <t>Fonds concentrés et extraits</t>
  </si>
  <si>
    <t>DEXTROSE</t>
  </si>
  <si>
    <t>Dextrose monohydraté (glucose cristal)</t>
  </si>
  <si>
    <t>Glucoses et sucres techniques</t>
  </si>
  <si>
    <t>HUI-TOURNESOL</t>
  </si>
  <si>
    <t>Huile de tournesol raffinée vrac</t>
  </si>
  <si>
    <t>Huiles végétales</t>
  </si>
  <si>
    <t>BEU-CUISINE</t>
  </si>
  <si>
    <t>Beurre de cuisine bloc 10 kg</t>
  </si>
  <si>
    <t>Beurres et margarines</t>
  </si>
  <si>
    <t>BEU-DOUX</t>
  </si>
  <si>
    <t>Beurre doux 82% MG plaquette</t>
  </si>
  <si>
    <t>CRE-FRAICHE-LI</t>
  </si>
  <si>
    <t>Crème fraîche liquide 15% MG allégée</t>
  </si>
  <si>
    <t>Crèmes fraîches et laitières</t>
  </si>
  <si>
    <t>SEL-FIN</t>
  </si>
  <si>
    <t>Sel fin de cuisine</t>
  </si>
  <si>
    <t>Sels et condiments de base</t>
  </si>
  <si>
    <t>RNMS00780</t>
  </si>
  <si>
    <t>Oignons émincés surgelés</t>
  </si>
  <si>
    <t>Pommes de terre surgelées</t>
  </si>
  <si>
    <t>RNM1120156</t>
  </si>
  <si>
    <t>DINDE (filet) France standard</t>
  </si>
  <si>
    <t>Volailles</t>
  </si>
  <si>
    <t>Total</t>
  </si>
  <si>
    <t>Recette</t>
  </si>
  <si>
    <t>#</t>
  </si>
  <si>
    <t>Verbe</t>
  </si>
  <si>
    <t>Étape</t>
  </si>
  <si>
    <t>Précision technique</t>
  </si>
  <si>
    <t>Durée</t>
  </si>
  <si>
    <t>FILETS DE DINDE FACON MAINTENON</t>
  </si>
  <si>
    <t>MARQUAGE VAPEUR MAISON [E621] (AIDE A ROTIR) - VERSION CLASSIQUE - Alternative naturelle existe</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</si>
  <si>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</si>
  <si>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</si>
  <si>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</si>
  <si>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</si>
  <si>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</si>
  <si>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</si>
  <si>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</si>
  <si>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</si>
  <si>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Niveau</t>
  </si>
  <si>
    <t>Composant</t>
  </si>
  <si>
    <t>Type</t>
  </si>
  <si>
    <t>Quantité (× multiplicateur, voir feuille Besoins)</t>
  </si>
  <si>
    <t>recette</t>
  </si>
  <si>
    <t xml:space="preserve">    ↳ DINDE (filet) France standard</t>
  </si>
  <si>
    <t>matiere</t>
  </si>
  <si>
    <t xml:space="preserve">    ↳ MARQUAGE VAPEUR MAISON [E621] (AIDE A ROTIR) - VERSION CLASSIQUE - Alternative naturelle existe</t>
  </si>
  <si>
    <t xml:space="preserve">        ↳ Paprika en poudre</t>
  </si>
  <si>
    <t xml:space="preserve">        ↳ Dextrose monohydraté (glucose cristal)</t>
  </si>
  <si>
    <t xml:space="preserve">        ↳ Glutamate monosodique E621 (exhausteur de gout)</t>
  </si>
  <si>
    <t xml:space="preserve">        ↳ Sel fin de cuisine</t>
  </si>
  <si>
    <t xml:space="preserve">        ↳ Huile de tournesol raffinée vrac</t>
  </si>
  <si>
    <t xml:space="preserve">    ↳ emmental râpé 45% MG sachet</t>
  </si>
  <si>
    <t xml:space="preserve">    ↳ lait UHT 1/2 écrémé longue conservation</t>
  </si>
  <si>
    <t xml:space="preserve">    ↳ Duxelles de champignons dehydratee</t>
  </si>
  <si>
    <t xml:space="preserve">    ↳ Oignons émincés surgelés</t>
  </si>
  <si>
    <t xml:space="preserve">    ↳ Glace de viande</t>
  </si>
  <si>
    <t xml:space="preserve">    ↳ Crème fraîche liquide 15% MG allégée</t>
  </si>
  <si>
    <t xml:space="preserve">    ↳ Sel fin de cuisine</t>
  </si>
  <si>
    <t xml:space="preserve">    ↳ Poivre noir moulu</t>
  </si>
  <si>
    <t xml:space="preserve">    ↳ Noix de muscade moulue</t>
  </si>
  <si>
    <t xml:space="preserve">    ↳ Beurre doux 82% MG plaquette</t>
  </si>
  <si>
    <t xml:space="preserve">    ↳ Roux Blanc</t>
  </si>
  <si>
    <t xml:space="preserve">        ↳ Beurre de cuisine bloc 10 kg</t>
  </si>
  <si>
    <t xml:space="preserve">        ↳ farine de blé tamisée type 55</t>
  </si>
  <si>
    <t>Fiche technique — FILETS DE DINDE FACON MAINTENON</t>
  </si>
  <si>
    <t>FILETS DE DINDE FACON MAINTENON  GRO_CDC_100</t>
  </si>
  <si>
    <t>1.</t>
  </si>
  <si>
    <t>2.</t>
  </si>
  <si>
    <t>3.</t>
  </si>
  <si>
    <t>4.</t>
  </si>
  <si>
    <t xml:space="preserve">    Roux Blanc</t>
  </si>
  <si>
    <t>5.</t>
  </si>
  <si>
    <t xml:space="preserve">    MARQUAGE VAPEUR MAISON [E621] (AIDE A ROTIR) - VERSION CLASSIQUE - Alternative naturelle existe</t>
  </si>
  <si>
    <t>6.</t>
  </si>
  <si>
    <t xml:space="preserve">    Sel fin de cuisine</t>
  </si>
  <si>
    <t>7.</t>
  </si>
  <si>
    <t>8.</t>
  </si>
  <si>
    <t>↳ MARQUAGE VAPEUR MAISON [E621] (AIDE A ROTIR) - VERSION CLASSIQUE - Alternative naturelle existe  GRO_MARQ_VAPEUR</t>
  </si>
  <si>
    <t>↳ Roux Blanc  00SAU_REC001</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</si>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</sst>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1</v>
      </c>
      <c r="E7" s="6">
        <f>D7*$B$2</f>
        <v>1</v>
      </c>
      <c r="F7" t="s">
        <v>15</v>
      </c>
      <c r="G7" s="9">
        <f>E7*0</f>
        <v>0</v>
      </c>
    </row>
    <row r="8">
      <c r="A8" t="s" s="8">
        <v>16</v>
      </c>
      <c r="B8" t="s">
        <v>17</v>
      </c>
      <c r="C8" t="s">
        <v>14</v>
      </c>
      <c r="D8" s="4">
        <v>12</v>
      </c>
      <c r="E8" s="6">
        <f>D8*$B$2</f>
        <v>12</v>
      </c>
      <c r="F8" t="s">
        <v>18</v>
      </c>
      <c r="G8" s="9">
        <f>E8*0</f>
        <v>0</v>
      </c>
    </row>
    <row r="9">
      <c r="A9" t="s" s="8">
        <v>19</v>
      </c>
      <c r="B9" t="s">
        <v>20</v>
      </c>
      <c r="C9" t="s">
        <v>21</v>
      </c>
      <c r="D9" s="4">
        <v>0.9</v>
      </c>
      <c r="E9" s="6">
        <f>D9*$B$2</f>
        <v>0.9</v>
      </c>
      <c r="F9" t="s">
        <v>3</v>
      </c>
      <c r="G9" s="9">
        <f>E9*0</f>
        <v>0</v>
      </c>
    </row>
    <row r="10">
      <c r="A10" t="s">
        <v>22</v>
      </c>
      <c r="B10" t="s">
        <v>23</v>
      </c>
      <c r="C10" t="s">
        <v>24</v>
      </c>
      <c r="D10" s="4">
        <v>0.021</v>
      </c>
      <c r="E10" s="6">
        <f>D10*$B$2</f>
        <v>0.021</v>
      </c>
      <c r="F10" t="s">
        <v>15</v>
      </c>
      <c r="G10" s="9">
        <f>E10*9.9</f>
        <v>0.2079</v>
      </c>
    </row>
    <row r="11">
      <c r="A11" t="s">
        <v>25</v>
      </c>
      <c r="B11" t="s">
        <v>26</v>
      </c>
      <c r="C11" t="s">
        <v>24</v>
      </c>
      <c r="D11" s="4">
        <v>0.003</v>
      </c>
      <c r="E11" s="6">
        <f>D11*$B$2</f>
        <v>0.003</v>
      </c>
      <c r="F11" t="s">
        <v>15</v>
      </c>
      <c r="G11" s="9">
        <f>E11*20</f>
        <v>0.06</v>
      </c>
    </row>
    <row r="12">
      <c r="A12" t="s">
        <v>27</v>
      </c>
      <c r="B12" t="s">
        <v>28</v>
      </c>
      <c r="C12" t="s">
        <v>24</v>
      </c>
      <c r="D12" s="4">
        <v>0.12</v>
      </c>
      <c r="E12" s="6">
        <f>D12*$B$2</f>
        <v>0.12</v>
      </c>
      <c r="F12" t="s">
        <v>15</v>
      </c>
      <c r="G12" s="9">
        <f>E12*9.5</f>
        <v>1.14</v>
      </c>
    </row>
    <row r="13">
      <c r="A13" t="s">
        <v>29</v>
      </c>
      <c r="B13" t="s">
        <v>30</v>
      </c>
      <c r="C13" t="s">
        <v>24</v>
      </c>
      <c r="D13" s="4">
        <v>0.007</v>
      </c>
      <c r="E13" s="6">
        <f>D13*$B$2</f>
        <v>0.007</v>
      </c>
      <c r="F13" t="s">
        <v>15</v>
      </c>
      <c r="G13" s="9">
        <f>E13*12.5</f>
        <v>0.0875</v>
      </c>
    </row>
    <row r="14">
      <c r="A14" t="s">
        <v>31</v>
      </c>
      <c r="B14" t="s">
        <v>32</v>
      </c>
      <c r="C14" t="s">
        <v>33</v>
      </c>
      <c r="D14" s="4">
        <v>0.1</v>
      </c>
      <c r="E14" s="6">
        <f>D14*$B$2</f>
        <v>0.1</v>
      </c>
      <c r="F14" t="s">
        <v>15</v>
      </c>
      <c r="G14" s="9">
        <f>E14*15</f>
        <v>1.5</v>
      </c>
    </row>
    <row r="15">
      <c r="A15" t="s">
        <v>34</v>
      </c>
      <c r="B15" t="s">
        <v>35</v>
      </c>
      <c r="C15" t="s">
        <v>36</v>
      </c>
      <c r="D15" s="4">
        <v>0.1</v>
      </c>
      <c r="E15" s="6">
        <f>D15*$B$2</f>
        <v>0.1</v>
      </c>
      <c r="F15" t="s">
        <v>15</v>
      </c>
      <c r="G15" s="9">
        <f>E15*55</f>
        <v>5.5</v>
      </c>
    </row>
    <row r="16">
      <c r="A16" t="s">
        <v>37</v>
      </c>
      <c r="B16" t="s">
        <v>38</v>
      </c>
      <c r="C16" t="s">
        <v>39</v>
      </c>
      <c r="D16" s="4">
        <v>0.06</v>
      </c>
      <c r="E16" s="6">
        <f>D16*$B$2</f>
        <v>0.06</v>
      </c>
      <c r="F16" t="s">
        <v>15</v>
      </c>
      <c r="G16" s="9">
        <f>E16*1.6</f>
        <v>0.096</v>
      </c>
    </row>
    <row r="17">
      <c r="A17" t="s">
        <v>40</v>
      </c>
      <c r="B17" t="s">
        <v>41</v>
      </c>
      <c r="C17" t="s">
        <v>42</v>
      </c>
      <c r="D17" s="4">
        <v>0.054</v>
      </c>
      <c r="E17" s="6">
        <f>D17*$B$2</f>
        <v>0.054</v>
      </c>
      <c r="F17" t="s">
        <v>18</v>
      </c>
      <c r="G17" s="9">
        <f>E17*1.05</f>
        <v>0.0567</v>
      </c>
    </row>
    <row r="18">
      <c r="A18" t="s">
        <v>43</v>
      </c>
      <c r="B18" t="s">
        <v>44</v>
      </c>
      <c r="C18" t="s">
        <v>45</v>
      </c>
      <c r="D18" s="4">
        <v>0.9</v>
      </c>
      <c r="E18" s="6">
        <f>D18*$B$2</f>
        <v>0.9</v>
      </c>
      <c r="F18" t="s">
        <v>15</v>
      </c>
      <c r="G18" s="9">
        <f>E18*4.9</f>
        <v>4.41</v>
      </c>
    </row>
    <row r="19">
      <c r="A19" t="s">
        <v>46</v>
      </c>
      <c r="B19" t="s">
        <v>47</v>
      </c>
      <c r="C19" t="s">
        <v>45</v>
      </c>
      <c r="D19" s="4">
        <v>0.3</v>
      </c>
      <c r="E19" s="6">
        <f>D19*$B$2</f>
        <v>0.3</v>
      </c>
      <c r="F19" t="s">
        <v>15</v>
      </c>
      <c r="G19" s="9">
        <f>E19*5.2</f>
        <v>1.56</v>
      </c>
    </row>
    <row r="20">
      <c r="A20" t="s">
        <v>48</v>
      </c>
      <c r="B20" t="s">
        <v>49</v>
      </c>
      <c r="C20" t="s">
        <v>50</v>
      </c>
      <c r="D20" s="4">
        <v>3</v>
      </c>
      <c r="E20" s="6">
        <f>D20*$B$2</f>
        <v>3</v>
      </c>
      <c r="F20" t="s">
        <v>18</v>
      </c>
      <c r="G20" s="9">
        <f>E20*2.2</f>
        <v>6.6</v>
      </c>
    </row>
    <row r="21">
      <c r="A21" t="s">
        <v>51</v>
      </c>
      <c r="B21" t="s">
        <v>52</v>
      </c>
      <c r="C21" t="s">
        <v>53</v>
      </c>
      <c r="D21" s="4">
        <v>0.118</v>
      </c>
      <c r="E21" s="6">
        <f>D21*$B$2</f>
        <v>0.118</v>
      </c>
      <c r="F21" t="s">
        <v>15</v>
      </c>
      <c r="G21" s="9">
        <f>E21*0.35</f>
        <v>0.0413</v>
      </c>
    </row>
    <row r="22">
      <c r="A22" t="s">
        <v>54</v>
      </c>
      <c r="B22" t="s">
        <v>55</v>
      </c>
      <c r="C22" t="s">
        <v>56</v>
      </c>
      <c r="D22" s="4">
        <v>2.5</v>
      </c>
      <c r="E22" s="6">
        <f>D22*$B$2</f>
        <v>2.5</v>
      </c>
      <c r="F22" t="s">
        <v>15</v>
      </c>
      <c r="G22" s="9">
        <f>E22*3.89</f>
        <v>9.725</v>
      </c>
    </row>
    <row r="23">
      <c r="A23" t="s">
        <v>57</v>
      </c>
      <c r="B23" t="s">
        <v>58</v>
      </c>
      <c r="C23" t="s">
        <v>59</v>
      </c>
      <c r="D23" s="4">
        <v>13</v>
      </c>
      <c r="E23" s="6">
        <f>D23*$B$2</f>
        <v>13</v>
      </c>
      <c r="F23" t="s">
        <v>15</v>
      </c>
      <c r="G23" s="9">
        <f>E23*8.7</f>
        <v>113.1</v>
      </c>
    </row>
    <row r="24">
      <c r="A24"/>
      <c r="B24"/>
      <c r="C24"/>
      <c r="D24"/>
      <c r="E24"/>
      <c r="F24" t="s" s="10">
        <v>60</v>
      </c>
      <c r="G24" s="11">
        <f>SUM(G7:G23)</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61</v>
      </c>
      <c r="B1" t="s" s="7">
        <v>62</v>
      </c>
      <c r="C1" t="s" s="7">
        <v>63</v>
      </c>
      <c r="D1" t="s" s="7">
        <v>64</v>
      </c>
      <c r="E1" t="s" s="7">
        <v>65</v>
      </c>
      <c r="F1" t="s" s="7">
        <v>66</v>
      </c>
    </row>
    <row r="2">
      <c r="A2" t="s">
        <v>67</v>
      </c>
      <c r="B2">
        <v>1</v>
      </c>
      <c r="C2"/>
      <c r="D2" t="inlineStr" s="12">
        <is>
          <t>Mise en place du poste de travail — Verifier les DLC, peser les denrees, selectionner le materiel necessaire. Laver et desinfecter le materiel et le poste de travail en suivant les protocoles.</t>
        </is>
      </c>
      <c r="E2" t="s" s="12"/>
      <c r="F2"/>
    </row>
    <row r="3">
      <c r="A3" t="s">
        <v>67</v>
      </c>
      <c r="B3">
        <v>2</v>
      </c>
      <c r="C3"/>
      <c r="D3" t="inlineStr" s="12">
        <is>
          <t>Preparations preliminaires — Deconditionner les filets de dinde suivant la procedure. Reserver au froid dans un bac GN 2/1 H 150 muni d'une grille egouttoir. Couvrir.</t>
        </is>
      </c>
      <c r="E3" t="s" s="12"/>
      <c r="F3"/>
    </row>
    <row r="4">
      <c r="A4" t="s">
        <v>67</v>
      </c>
      <c r="B4">
        <v>3</v>
      </c>
      <c r="C4"/>
      <c r="D4" t="inlineStr" s="12">
        <is>
          <t>Rehydrater la duxelles de champignons — Dans un rondeau, realiser la duxelles de champignons en se reportant aux recommandations du fabricant. Reserver au chaud en attente d'utilisation, dans le rondeau qui servira ulterieurement a la confection de la sauce duxelles.</t>
        </is>
      </c>
      <c r="E4" t="s" s="12"/>
      <c r="F4"/>
    </row>
    <row r="5">
      <c r="A5" t="s">
        <v>67</v>
      </c>
      <c r="B5">
        <v>4</v>
      </c>
      <c r="C5"/>
      <c r="D5" t="inlineStr" s="12">
        <is>
          <t>Confectionner le roux — Dans un rondeau, faire fondre les oignons emincees avec le beurre du roux. Ajouter la farine. Laisser cuire sans coloration. Le roux blanchit et devient mousseux en fin de cuisson. Laisser refroidir le roux dans le rondeau, qui servira ulterieurement a la confection de la sauce.</t>
        </is>
      </c>
      <c r="E5" t="s" s="12"/>
      <c r="F5"/>
    </row>
    <row r="6">
      <c r="A6" t="s">
        <v>67</v>
      </c>
      <c r="B6">
        <v>5</v>
      </c>
      <c r="C6"/>
      <c r="D6" t="inlineStr" s="12">
        <is>
          <t>Cuire les filets de dinde — Prechauffer le four sur la position chaleur mixte, a +110/120 degC. Mettre le marquage vapeur dans un bac GN 1/1 H 65. Rouler les filets de dinde dans le marquage vapeur. Disposer les filets de dinde sur 4 grilles de cuisson. Etager les grilles sur l'echelle de cuisson. Glisser un bac GN 1/1 H 45 sous les grilles qui fera fonction de lechefrite pour recuperer les graisses de cuisson. Piquer la sonde de cuisson au milieu d'un filet et dans le sens de la longueur. Enfourner et cuire les filets de dinde. Atteindre +72 degC a coeur au terme de la cuisson. Respecter la procedure de fin de cuisson. Trancher et portionner les filets de dinde. Reserver au chaud en attente d'utilisation.</t>
        </is>
      </c>
      <c r="E6" t="s" s="12"/>
      <c r="F6"/>
    </row>
    <row r="7">
      <c r="A7" t="s">
        <v>67</v>
      </c>
      <c r="B7">
        <v>6</v>
      </c>
      <c r="C7"/>
      <c r="D7" t="inlineStr" s="12">
        <is>
          <t>Confectionner la sauce soubise et la sauce duxelles — Porter a ebullition le lait. Verser le lait bouillant sur le roux froid "soubise". Melanger au fouet. Saler, poivrer et muscader la sauce. Laisser cuire a feu doux tout en remuant la sauce. Mixer la sauce pour la rendre onctueuse et fine, mais qui restera toutefois un peu epaisse. Dans le rondeau contenant la duxelles, ajouter 6 litres de sauce. Melanger. Reserver au chaud. Ajouter la creme fraiche au reste de la sauce bechamel soubisee. Corser le gout de la sauce en ajoutant le concentre de volaille. Monter la sauce au mixeur. Rectifier l'assaisonnement. Reserver au chaud en attente d'utilisation.</t>
        </is>
      </c>
      <c r="E7" t="s" s="12"/>
      <c r="F7"/>
    </row>
    <row r="8">
      <c r="A8" t="s">
        <v>67</v>
      </c>
      <c r="B8">
        <v>7</v>
      </c>
      <c r="C8"/>
      <c r="D8" t="inlineStr" s="12">
        <is>
          <t>Dresser les portions de filets de dinde — Repartir la sauce duxelles dans le fond de 4 bacs GN 1/1 H 65. Disposer les tranches de filet sur le fond des bacs enduits de sauce duxelles. Napper les tranches avec la sauce "soubisee". Parsemer de l'emmenthal rape la surface des bacs. Gratiner legerement au four quelques instants. Respecter la procedure de fin de cuisson. Stocker en armoire chaude et maintenir a la temperature de +63 degC en attente de consommation.</t>
        </is>
      </c>
      <c r="E8" t="s" s="12"/>
      <c r="F8"/>
    </row>
    <row r="9">
      <c r="A9" t="s">
        <v>67</v>
      </c>
      <c r="B9">
        <v>8</v>
      </c>
      <c r="C9"/>
      <c r="D9" t="inlineStr" s="12">
        <is>
          <t>Servir — Servir les tranches de filet de dinde avec de la sauce duxelles et de la sauce soubisee gratinee. Accompagner de pommes de terre sautees, de pates, de riz, de gratin de legumes divers, etc.</t>
        </is>
      </c>
      <c r="E9" t="s" s="12"/>
      <c r="F9"/>
    </row>
    <row r="10">
      <c r="A10" t="s">
        <v>68</v>
      </c>
      <c r="B10">
        <v>1</v>
      </c>
      <c r="C10"/>
      <c r="D10" t="inlineStr" s="12">
        <is>
          <t>ALTERNATIVE NATURELLE EXISTE (sans E621/dextrose) : voir "Le Secret du Chef Palika" [GRO_MARQ_VAP_NAT / GRO_MARQ_VAP_COM]. Melanger tous les elements — Peser precisement le paprika, le dextrose, le glutamate et le sel. Melanger intimement les elements secs. Ajouter la matiere grasse choisie (huile vegetale par defaut, ou graisse animale fondue pour une note plus prononcee) et melanger de nouveau jusqu'a obtention d'une pate homogene. Reserver dans un contenant hermetique a temperature ambiante.</t>
        </is>
      </c>
      <c r="E10" t="s" s="12"/>
      <c r="F10"/>
    </row>
    <row r="11">
      <c r="A11" t="s">
        <v>69</v>
      </c>
      <c r="B11">
        <v>1</v>
      </c>
      <c r="C11" t="s">
        <v>70</v>
      </c>
      <c r="D11" t="s" s="12">
        <v>71</v>
      </c>
      <c r="E11" t="s" s="12"/>
      <c r="F11"/>
    </row>
    <row r="12">
      <c r="A12" t="s">
        <v>69</v>
      </c>
      <c r="B12">
        <v>2</v>
      </c>
      <c r="C12" t="s">
        <v>72</v>
      </c>
      <c r="D12" t="inlineStr" s="12">
        <is>
          <t>Réaliser le roux — Faire fondre le beurre en parcelles dans une sauteuse suffisamment grande. Ajouter la farine tamisée dès que le beurre est fondu. Mélanger à l'aide d'une spatule ou d'un fouet à sauce jusqu'à obtenir un mélange lisse et homogène.</t>
        </is>
      </c>
      <c r="E12" t="s" s="12"/>
      <c r="F12"/>
    </row>
    <row r="13">
      <c r="A13" t="s">
        <v>69</v>
      </c>
      <c r="B13">
        <v>3</v>
      </c>
      <c r="C13" t="s">
        <v>73</v>
      </c>
      <c r="D13" t="inlineStr" s="12">
        <is>
          <t>Cuire le roux blanc — Cuire très doucement à feu réduit sans arrêter de mélanger. Arrêter la cuisson lorsqu'il blanchit et devient mousseux — on dit alors qu'il « fleurit ».</t>
        </is>
      </c>
      <c r="E13" t="s" s="12">
        <v>74</v>
      </c>
      <c r="F13"/>
    </row>
    <row r="14">
      <c r="A14" t="s">
        <v>69</v>
      </c>
      <c r="B14">
        <v>4</v>
      </c>
      <c r="C14" t="s">
        <v>75</v>
      </c>
      <c r="D14" t="s" s="12">
        <v>76</v>
      </c>
      <c r="E14" t="s" s="12"/>
      <c r="F14"/>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77</v>
      </c>
      <c r="B1" t="s" s="7">
        <v>78</v>
      </c>
      <c r="C1" t="s" s="7">
        <v>79</v>
      </c>
      <c r="D1" t="s" s="7">
        <v>80</v>
      </c>
      <c r="E1" t="s" s="7">
        <v>10</v>
      </c>
    </row>
    <row r="2">
      <c r="A2">
        <v>0</v>
      </c>
      <c r="B2" t="s">
        <v>67</v>
      </c>
      <c r="C2" t="s">
        <v>81</v>
      </c>
      <c r="D2" s="6">
        <f>'Besoins'!$B$2*100</f>
        <v>100</v>
      </c>
      <c r="E2" t="s">
        <v>3</v>
      </c>
    </row>
    <row r="3">
      <c r="A3">
        <v>1</v>
      </c>
      <c r="B3" t="s">
        <v>82</v>
      </c>
      <c r="C3" t="s">
        <v>83</v>
      </c>
      <c r="D3" s="6">
        <f>'Besoins'!$B$2*13</f>
        <v>13</v>
      </c>
      <c r="E3" t="s">
        <v>15</v>
      </c>
    </row>
    <row r="4">
      <c r="A4">
        <v>1</v>
      </c>
      <c r="B4" t="s">
        <v>84</v>
      </c>
      <c r="C4" t="s">
        <v>81</v>
      </c>
      <c r="D4" s="6">
        <f>'Besoins'!$B$2*0.3</f>
        <v>0.3</v>
      </c>
      <c r="E4" t="s">
        <v>15</v>
      </c>
    </row>
    <row r="5">
      <c r="A5">
        <v>2</v>
      </c>
      <c r="B5" t="s">
        <v>85</v>
      </c>
      <c r="C5" t="s">
        <v>83</v>
      </c>
      <c r="D5" s="6">
        <f>'Besoins'!$B$2*0.12</f>
        <v>0.12</v>
      </c>
      <c r="E5" t="s">
        <v>15</v>
      </c>
    </row>
    <row r="6">
      <c r="A6">
        <v>2</v>
      </c>
      <c r="B6" t="s">
        <v>86</v>
      </c>
      <c r="C6" t="s">
        <v>83</v>
      </c>
      <c r="D6" s="6">
        <f>'Besoins'!$B$2*0.06</f>
        <v>0.06</v>
      </c>
      <c r="E6" t="s">
        <v>15</v>
      </c>
    </row>
    <row r="7">
      <c r="A7">
        <v>2</v>
      </c>
      <c r="B7" t="s">
        <v>87</v>
      </c>
      <c r="C7" t="s">
        <v>83</v>
      </c>
      <c r="D7" s="6">
        <f>'Besoins'!$B$2*0.021</f>
        <v>0.021</v>
      </c>
      <c r="E7" t="s">
        <v>15</v>
      </c>
    </row>
    <row r="8">
      <c r="A8">
        <v>2</v>
      </c>
      <c r="B8" t="s">
        <v>88</v>
      </c>
      <c r="C8" t="s">
        <v>83</v>
      </c>
      <c r="D8" s="6">
        <f>'Besoins'!$B$2*0.045</f>
        <v>0.045</v>
      </c>
      <c r="E8" t="s">
        <v>15</v>
      </c>
    </row>
    <row r="9">
      <c r="A9">
        <v>2</v>
      </c>
      <c r="B9" t="s">
        <v>89</v>
      </c>
      <c r="C9" t="s">
        <v>83</v>
      </c>
      <c r="D9" s="6">
        <f>'Besoins'!$B$2*0.054</f>
        <v>0.054</v>
      </c>
      <c r="E9" t="s">
        <v>15</v>
      </c>
    </row>
    <row r="10">
      <c r="A10">
        <v>1</v>
      </c>
      <c r="B10" t="s">
        <v>90</v>
      </c>
      <c r="C10" t="s">
        <v>83</v>
      </c>
      <c r="D10" s="6">
        <f>'Besoins'!$B$2*1</f>
        <v>1</v>
      </c>
      <c r="E10" t="s">
        <v>15</v>
      </c>
    </row>
    <row r="11">
      <c r="A11">
        <v>1</v>
      </c>
      <c r="B11" t="s">
        <v>91</v>
      </c>
      <c r="C11" t="s">
        <v>83</v>
      </c>
      <c r="D11" s="6">
        <f>'Besoins'!$B$2*12</f>
        <v>12</v>
      </c>
      <c r="E11" t="s">
        <v>18</v>
      </c>
    </row>
    <row r="12">
      <c r="A12">
        <v>1</v>
      </c>
      <c r="B12" t="s">
        <v>92</v>
      </c>
      <c r="C12" t="s">
        <v>83</v>
      </c>
      <c r="D12" s="6">
        <f>'Besoins'!$B$2*0.1</f>
        <v>0.1</v>
      </c>
      <c r="E12" t="s">
        <v>15</v>
      </c>
    </row>
    <row r="13">
      <c r="A13">
        <v>1</v>
      </c>
      <c r="B13" t="s">
        <v>93</v>
      </c>
      <c r="C13" t="s">
        <v>83</v>
      </c>
      <c r="D13" s="6">
        <f>'Besoins'!$B$2*2.5</f>
        <v>2.5</v>
      </c>
      <c r="E13" t="s">
        <v>15</v>
      </c>
    </row>
    <row r="14">
      <c r="A14">
        <v>1</v>
      </c>
      <c r="B14" t="s">
        <v>94</v>
      </c>
      <c r="C14" t="s">
        <v>83</v>
      </c>
      <c r="D14" s="6">
        <f>'Besoins'!$B$2*0.1</f>
        <v>0.1</v>
      </c>
      <c r="E14" t="s">
        <v>15</v>
      </c>
    </row>
    <row r="15">
      <c r="A15">
        <v>1</v>
      </c>
      <c r="B15" t="s">
        <v>95</v>
      </c>
      <c r="C15" t="s">
        <v>83</v>
      </c>
      <c r="D15" s="6">
        <f>'Besoins'!$B$2*3</f>
        <v>3</v>
      </c>
      <c r="E15" t="s">
        <v>18</v>
      </c>
    </row>
    <row r="16">
      <c r="A16">
        <v>1</v>
      </c>
      <c r="B16" t="s">
        <v>96</v>
      </c>
      <c r="C16" t="s">
        <v>83</v>
      </c>
      <c r="D16" s="6">
        <f>'Besoins'!$B$2*0.073</f>
        <v>0.073</v>
      </c>
      <c r="E16" t="s">
        <v>15</v>
      </c>
    </row>
    <row r="17">
      <c r="A17">
        <v>1</v>
      </c>
      <c r="B17" t="s">
        <v>97</v>
      </c>
      <c r="C17" t="s">
        <v>83</v>
      </c>
      <c r="D17" s="6">
        <f>'Besoins'!$B$2*0.007</f>
        <v>0.007</v>
      </c>
      <c r="E17" t="s">
        <v>15</v>
      </c>
    </row>
    <row r="18">
      <c r="A18">
        <v>1</v>
      </c>
      <c r="B18" t="s">
        <v>98</v>
      </c>
      <c r="C18" t="s">
        <v>83</v>
      </c>
      <c r="D18" s="6">
        <f>'Besoins'!$B$2*0.003</f>
        <v>0.003</v>
      </c>
      <c r="E18" t="s">
        <v>15</v>
      </c>
    </row>
    <row r="19">
      <c r="A19">
        <v>1</v>
      </c>
      <c r="B19" t="s">
        <v>99</v>
      </c>
      <c r="C19" t="s">
        <v>83</v>
      </c>
      <c r="D19" s="6">
        <f>'Besoins'!$B$2*0.3</f>
        <v>0.3</v>
      </c>
      <c r="E19" t="s">
        <v>15</v>
      </c>
    </row>
    <row r="20">
      <c r="A20">
        <v>1</v>
      </c>
      <c r="B20" t="s">
        <v>100</v>
      </c>
      <c r="C20" t="s">
        <v>81</v>
      </c>
      <c r="D20" s="6">
        <f>'Besoins'!$B$2*1.8</f>
        <v>1.8</v>
      </c>
      <c r="E20" t="s">
        <v>15</v>
      </c>
    </row>
    <row r="21">
      <c r="A21">
        <v>2</v>
      </c>
      <c r="B21" t="s">
        <v>101</v>
      </c>
      <c r="C21" t="s">
        <v>83</v>
      </c>
      <c r="D21" s="6">
        <f>'Besoins'!$B$2*0.9</f>
        <v>0.9</v>
      </c>
      <c r="E21" t="s">
        <v>15</v>
      </c>
    </row>
    <row r="22">
      <c r="A22">
        <v>2</v>
      </c>
      <c r="B22" t="s">
        <v>102</v>
      </c>
      <c r="C22" t="s">
        <v>83</v>
      </c>
      <c r="D22" s="6">
        <f>'Besoins'!$B$2*0.9</f>
        <v>0.9</v>
      </c>
      <c r="E22"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6"/>
  <cols>
    <col min="1" max="1" width="22" customWidth="1"/>
    <col min="2" max="2" width="52" customWidth="1"/>
    <col min="3" max="3" width="14" customWidth="1"/>
    <col min="4" max="4" width="10" customWidth="1"/>
  </cols>
  <sheetData>
    <row r="1" customHeight="1" ht="24">
      <c r="A1" t="s" s="2">
        <v>103</v>
      </c>
      <c r="B1"/>
      <c r="C1"/>
      <c r="D1"/>
    </row>
    <row r="2">
      <c r="A2" t="str" s="13">
        <f>"GRO_CDC_100 · GRO.VOLAILLE · référence : "&amp;Besoins!B3&amp;" "&amp;Besoins!C3&amp;" · multiplicateur réglable sur la feuille ""Besoins"""</f>
        <v>GRO_CDC_100 · GRO.VOLAILLE · référence : 100 pc · multiplicateur réglable sur la feuille </v>
      </c>
      <c r="B2"/>
      <c r="C2"/>
      <c r="D2"/>
    </row>
    <row r="3">
      <c r="A3"/>
      <c r="B3"/>
      <c r="C3"/>
      <c r="D3"/>
    </row>
    <row r="4">
      <c r="A4" t="s" s="14">
        <v>104</v>
      </c>
      <c r="B4"/>
      <c r="C4"/>
      <c r="D4"/>
    </row>
    <row r="5">
      <c r="A5" t="s" s="15">
        <v>105</v>
      </c>
      <c r="B5" t="str" s="12">
        <f>Procedure!D2</f>
        <v>Mise en place du poste de travail — Verifier les DLC, peser les denrees, selectionner le materiel necessaire. Laver et desinfecter le materiel et le poste de travail en suivant les protocoles.</v>
      </c>
      <c r="C5"/>
      <c r="D5"/>
    </row>
    <row r="6">
      <c r="A6" t="s" s="15">
        <v>106</v>
      </c>
      <c r="B6" t="str" s="12">
        <f>Procedure!D3</f>
        <v>Preparations preliminaires — Deconditionner les filets de dinde suivant la procedure. Reserver au froid dans un bac GN 2/1 H 150 muni d'une grille egouttoir. Couvrir.</v>
      </c>
      <c r="C6"/>
      <c r="D6"/>
    </row>
    <row r="7">
      <c r="A7"/>
      <c r="B7" t="str">
        <f>Besoins!B23</f>
        <v>DINDE (filet) France standard</v>
      </c>
      <c r="C7" s="6">
        <f>Besoins!E23</f>
        <v>13</v>
      </c>
      <c r="D7" t="str">
        <f>Besoins!F23</f>
        <v>kg</v>
      </c>
    </row>
    <row r="8">
      <c r="A8" t="s" s="15">
        <v>107</v>
      </c>
      <c r="B8" t="str" s="12">
        <f>Procedure!D4</f>
        <v>Rehydrater la duxelles de champignons — Dans un rondeau, realiser la duxelles de champignons en se reportant aux recommandations du fabricant. Reserver au chaud en attente d'utilisation, dans le rondeau qui servira ulterieurement a la confection de la sauce duxelles.</v>
      </c>
      <c r="C8"/>
      <c r="D8"/>
    </row>
    <row r="9">
      <c r="A9"/>
      <c r="B9" t="str">
        <f>Besoins!B14</f>
        <v>Duxelles de champignons dehydratee</v>
      </c>
      <c r="C9" s="6">
        <f>Besoins!E14</f>
        <v>0.1</v>
      </c>
      <c r="D9" t="str">
        <f>Besoins!F14</f>
        <v>kg</v>
      </c>
    </row>
    <row r="10">
      <c r="A10" t="s" s="15">
        <v>108</v>
      </c>
      <c r="B10" t="str" s="12">
        <f>Procedure!D5</f>
        <v>Confectionner le roux — Dans un rondeau, faire fondre les oignons emincees avec le beurre du roux. Ajouter la farine. Laisser cuire sans coloration. Le roux blanchit et devient mousseux en fin de cuisson. Laisser refroidir le roux dans le rondeau, qui servira ulterieurement a la confection de la sauce.</v>
      </c>
      <c r="C10"/>
      <c r="D10"/>
    </row>
    <row r="11">
      <c r="A11"/>
      <c r="B11" t="s">
        <v>109</v>
      </c>
      <c r="C11" s="6">
        <f>'Besoins'!$B$2*1.8</f>
        <v>1.8</v>
      </c>
      <c r="D11" t="s">
        <v>15</v>
      </c>
    </row>
    <row r="12">
      <c r="A12"/>
      <c r="B12" t="str">
        <f>Besoins!B19</f>
        <v>Beurre doux 82% MG plaquette</v>
      </c>
      <c r="C12" s="6">
        <f>Besoins!E19</f>
        <v>0.3</v>
      </c>
      <c r="D12" t="str">
        <f>Besoins!F19</f>
        <v>kg</v>
      </c>
    </row>
    <row r="13">
      <c r="A13"/>
      <c r="B13" t="str">
        <f>Besoins!B22</f>
        <v>Oignons émincés surgelés</v>
      </c>
      <c r="C13" s="6">
        <f>Besoins!E22</f>
        <v>2.5</v>
      </c>
      <c r="D13" t="str">
        <f>Besoins!F22</f>
        <v>kg</v>
      </c>
    </row>
    <row r="14">
      <c r="A14" t="s" s="15">
        <v>110</v>
      </c>
      <c r="B14" t="str" s="12">
        <f>Procedure!D6</f>
        <v>Cuire les filets de dinde — Prechauffer le four sur la position chaleur mixte, a +110/120 degC. Mettre le marquage vapeur dans un bac GN 1/1 H 65. Rouler les filets de dinde dans le marquage vapeur. Disposer les filets de dinde sur 4 grilles de cuisson. Etager les grilles sur l'echelle de cuisson. Glisser un bac GN 1/1 H 45 sous les grilles qui fera fonction de lechefrite pour recuperer les graisses de cuisson. Piquer la sonde de cuisson au milieu d'un filet et dans le sens de la longueur. Enfourner et cuire les filets de dinde. Atteindre +72 degC a coeur au terme de la cuisson. Respecter la procedure de fin de cuisson. Trancher et portionner les filets de dinde. Reserver au chaud en attente d'utilisation.</v>
      </c>
      <c r="C14"/>
      <c r="D14"/>
    </row>
    <row r="15">
      <c r="A15"/>
      <c r="B15" t="s">
        <v>111</v>
      </c>
      <c r="C15" s="6">
        <f>'Besoins'!$B$2*0.3</f>
        <v>0.3</v>
      </c>
      <c r="D15" t="s">
        <v>15</v>
      </c>
    </row>
    <row r="16">
      <c r="A16" t="s" s="15">
        <v>112</v>
      </c>
      <c r="B16" t="str" s="12">
        <f>Procedure!D7</f>
        <v>Confectionner la sauce soubise et la sauce duxelles — Porter a ebullition le lait. Verser le lait bouillant sur le roux froid </v>
      </c>
      <c r="C16"/>
      <c r="D16"/>
    </row>
    <row r="17">
      <c r="A17"/>
      <c r="B17" t="str">
        <f>Besoins!B8</f>
        <v>lait UHT 1/2 écrémé longue conservation</v>
      </c>
      <c r="C17" s="6">
        <f>Besoins!E8</f>
        <v>12</v>
      </c>
      <c r="D17" t="str">
        <f>Besoins!F8</f>
        <v>lt</v>
      </c>
    </row>
    <row r="18">
      <c r="A18"/>
      <c r="B18" t="str">
        <f>Besoins!B15</f>
        <v>Glace de viande</v>
      </c>
      <c r="C18" s="6">
        <f>Besoins!E15</f>
        <v>0.1</v>
      </c>
      <c r="D18" t="str">
        <f>Besoins!F15</f>
        <v>kg</v>
      </c>
    </row>
    <row r="19">
      <c r="A19"/>
      <c r="B19" t="str">
        <f>Besoins!B20</f>
        <v>Crème fraîche liquide 15% MG allégée</v>
      </c>
      <c r="C19" s="6">
        <f>Besoins!E20</f>
        <v>3</v>
      </c>
      <c r="D19" t="str">
        <f>Besoins!F20</f>
        <v>lt</v>
      </c>
    </row>
    <row r="20">
      <c r="A20"/>
      <c r="B20" t="s">
        <v>113</v>
      </c>
      <c r="C20" s="6">
        <f>'Besoins'!$B$2*0.073</f>
        <v>0.073</v>
      </c>
      <c r="D20" t="s">
        <v>15</v>
      </c>
    </row>
    <row r="21">
      <c r="A21"/>
      <c r="B21" t="str">
        <f>Besoins!B13</f>
        <v>Poivre noir moulu</v>
      </c>
      <c r="C21" s="6">
        <f>Besoins!E13</f>
        <v>0.007</v>
      </c>
      <c r="D21" t="str">
        <f>Besoins!F13</f>
        <v>kg</v>
      </c>
    </row>
    <row r="22">
      <c r="A22"/>
      <c r="B22" t="str">
        <f>Besoins!B11</f>
        <v>Noix de muscade moulue</v>
      </c>
      <c r="C22" s="6">
        <f>Besoins!E11</f>
        <v>0.003</v>
      </c>
      <c r="D22" t="str">
        <f>Besoins!F11</f>
        <v>kg</v>
      </c>
    </row>
    <row r="23">
      <c r="A23" t="s" s="15">
        <v>114</v>
      </c>
      <c r="B23" t="str" s="12">
        <f>Procedure!D8</f>
        <v>Dresser les portions de filets de dinde — Repartir la sauce duxelles dans le fond de 4 bacs GN 1/1 H 65. Disposer les tranches de filet sur le fond des bacs enduits de sauce duxelles. Napper les tranches avec la sauce </v>
      </c>
      <c r="C23"/>
      <c r="D23"/>
    </row>
    <row r="24">
      <c r="A24"/>
      <c r="B24" t="str">
        <f>Besoins!B7</f>
        <v>emmental râpé 45% MG sachet</v>
      </c>
      <c r="C24" s="6">
        <f>Besoins!E7</f>
        <v>1</v>
      </c>
      <c r="D24" t="str">
        <f>Besoins!F7</f>
        <v>kg</v>
      </c>
    </row>
    <row r="25">
      <c r="A25" t="s" s="15">
        <v>115</v>
      </c>
      <c r="B25" t="str" s="12">
        <f>Procedure!D9</f>
        <v>Servir — Servir les tranches de filet de dinde avec de la sauce duxelles et de la sauce soubisee gratinee. Accompagner de pommes de terre sautees, de pates, de riz, de gratin de legumes divers, etc.</v>
      </c>
      <c r="C25"/>
      <c r="D25"/>
    </row>
    <row r="26">
      <c r="A26"/>
      <c r="B26"/>
      <c r="C26"/>
      <c r="D26"/>
    </row>
    <row r="27">
      <c r="A27" t="s" s="14">
        <v>116</v>
      </c>
      <c r="B27"/>
      <c r="C27"/>
      <c r="D27"/>
    </row>
    <row r="28">
      <c r="A28" t="s" s="15">
        <v>105</v>
      </c>
      <c r="B28" t="str" s="12">
        <f>Procedure!D10</f>
        <v>ALTERNATIVE NATURELLE EXISTE (sans E621/dextrose) : voir </v>
      </c>
      <c r="C28"/>
      <c r="D28"/>
    </row>
    <row r="29">
      <c r="A29"/>
      <c r="B29" t="str">
        <f>Besoins!B12</f>
        <v>Paprika en poudre</v>
      </c>
      <c r="C29" s="6">
        <f>Besoins!E12</f>
        <v>0.12</v>
      </c>
      <c r="D29" t="str">
        <f>Besoins!F12</f>
        <v>kg</v>
      </c>
    </row>
    <row r="30">
      <c r="A30"/>
      <c r="B30" t="str">
        <f>Besoins!B16</f>
        <v>Dextrose monohydraté (glucose cristal)</v>
      </c>
      <c r="C30" s="6">
        <f>Besoins!E16</f>
        <v>0.06</v>
      </c>
      <c r="D30" t="str">
        <f>Besoins!F16</f>
        <v>kg</v>
      </c>
    </row>
    <row r="31">
      <c r="A31"/>
      <c r="B31" t="str">
        <f>Besoins!B10</f>
        <v>Glutamate monosodique E621 (exhausteur de gout)</v>
      </c>
      <c r="C31" s="6">
        <f>Besoins!E10</f>
        <v>0.021</v>
      </c>
      <c r="D31" t="str">
        <f>Besoins!F10</f>
        <v>kg</v>
      </c>
    </row>
    <row r="32">
      <c r="A32"/>
      <c r="B32" t="s">
        <v>113</v>
      </c>
      <c r="C32" s="6">
        <f>'Besoins'!$B$2*0.045</f>
        <v>0.045</v>
      </c>
      <c r="D32" t="s">
        <v>15</v>
      </c>
    </row>
    <row r="33">
      <c r="A33"/>
      <c r="B33" t="str">
        <f>Besoins!B17</f>
        <v>Huile de tournesol raffinée vrac</v>
      </c>
      <c r="C33" s="6">
        <f>Besoins!E17</f>
        <v>0.054</v>
      </c>
      <c r="D33" t="str">
        <f>Besoins!F17</f>
        <v>kg</v>
      </c>
    </row>
    <row r="34">
      <c r="A34"/>
      <c r="B34"/>
      <c r="C34"/>
      <c r="D34"/>
    </row>
    <row r="35">
      <c r="A35" t="s" s="14">
        <v>117</v>
      </c>
      <c r="B35"/>
      <c r="C35"/>
      <c r="D35"/>
    </row>
    <row r="36">
      <c r="A36" t="s" s="15">
        <v>105</v>
      </c>
      <c r="B36" t="str" s="12">
        <f>"[METTRE EN PLACE] "&amp;Procedure!D11</f>
        <v>[METTRE EN PLACE] Mettre en place — Peser, mesurer et contrôler les denrées. Tamiser la farine. Découper le beurre en parcelles.</v>
      </c>
      <c r="C36"/>
      <c r="D36"/>
    </row>
    <row r="37">
      <c r="A37"/>
      <c r="B37" t="str">
        <f>Besoins!B18</f>
        <v>Beurre de cuisine bloc 10 kg</v>
      </c>
      <c r="C37" s="6">
        <f>Besoins!E18</f>
        <v>0.9</v>
      </c>
      <c r="D37" t="str">
        <f>Besoins!F18</f>
        <v>kg</v>
      </c>
    </row>
    <row r="38">
      <c r="A38"/>
      <c r="B38" t="str">
        <f>Besoins!B9</f>
        <v>farine de blé tamisée type 55</v>
      </c>
      <c r="C38" s="6">
        <f>Besoins!E9</f>
        <v>0.9</v>
      </c>
      <c r="D38" t="str">
        <f>Besoins!F9</f>
        <v>kg</v>
      </c>
    </row>
    <row r="39">
      <c r="A39" t="s" s="15">
        <v>106</v>
      </c>
      <c r="B39" t="str" s="12">
        <f>"[ÉTUVER] "&amp;Procedure!D12</f>
        <v>[ÉTUVER] Réaliser le roux — Faire fondre le beurre en parcelles dans une sauteuse suffisamment grande. Ajouter la farine tamisée dès que le beurre est fondu. Mélanger à l'aide d'une spatule ou d'un fouet à sauce jusqu'à obtenir un mélange lisse et homogène.</v>
      </c>
      <c r="C39"/>
      <c r="D39"/>
    </row>
    <row r="40">
      <c r="A40"/>
      <c r="B40" t="str">
        <f>Besoins!B18</f>
        <v>Beurre de cuisine bloc 10 kg</v>
      </c>
      <c r="C40" s="6">
        <f>Besoins!E18</f>
        <v>0.9</v>
      </c>
      <c r="D40" t="str">
        <f>Besoins!F18</f>
        <v>kg</v>
      </c>
    </row>
    <row r="41">
      <c r="A41"/>
      <c r="B41" t="str">
        <f>Besoins!B9</f>
        <v>farine de blé tamisée type 55</v>
      </c>
      <c r="C41" s="6">
        <f>Besoins!E9</f>
        <v>0.9</v>
      </c>
      <c r="D41" t="str">
        <f>Besoins!F9</f>
        <v>kg</v>
      </c>
    </row>
    <row r="42">
      <c r="A42" t="s" s="15">
        <v>107</v>
      </c>
      <c r="B42" t="str" s="12">
        <f>"[RÉDUIRE] "&amp;Procedure!D13</f>
        <v>[RÉDUIRE] Cuire le roux blanc — Cuire très doucement à feu réduit sans arrêter de mélanger. Arrêter la cuisson lorsqu'il blanchit et devient mousseux — on dit alors qu'il « fleurit ».</v>
      </c>
      <c r="C42"/>
      <c r="D42"/>
    </row>
    <row r="43">
      <c r="A43"/>
      <c r="B43" t="str" s="16">
        <f>"ℹ "&amp;Procedure!E13</f>
        <v>ℹ</v>
      </c>
      <c r="C43"/>
      <c r="D43"/>
    </row>
    <row r="44">
      <c r="A44" t="s" s="15">
        <v>108</v>
      </c>
      <c r="B44" t="str" s="12">
        <f>"[REFROIDIR] "&amp;Procedure!D14</f>
        <v>[REFROIDIR] Refroidir rapidement — Retirer la sauteuse du feu. Si nécessaire, plonger le fond dans une plaque d'eau froide pour stopper la cuisson.</v>
      </c>
      <c r="C44"/>
      <c r="D44"/>
    </row>
    <row r="45">
      <c r="A45"/>
      <c r="B45"/>
      <c r="C45"/>
      <c r="D45"/>
    </row>
    <row r="46">
      <c r="A46" t="s" s="17">
        <v>118</v>
      </c>
      <c r="B46"/>
      <c r="C46"/>
      <c r="D46"/>
    </row>
  </sheetData>
  <sheetProtection sheet="1" formatRows="0" formatColumns="0"/>
  <mergeCells count="20">
    <mergeCell ref="A1:D1"/>
    <mergeCell ref="A2:D2"/>
    <mergeCell ref="A4:D4"/>
    <mergeCell ref="B5:D5"/>
    <mergeCell ref="B6:D6"/>
    <mergeCell ref="B8:D8"/>
    <mergeCell ref="B10:D10"/>
    <mergeCell ref="B14:D14"/>
    <mergeCell ref="B16:D16"/>
    <mergeCell ref="B23:D23"/>
    <mergeCell ref="B25:D25"/>
    <mergeCell ref="A27:D27"/>
    <mergeCell ref="B28:D28"/>
    <mergeCell ref="A35:D35"/>
    <mergeCell ref="B36:D36"/>
    <mergeCell ref="B39:D39"/>
    <mergeCell ref="B42:D42"/>
    <mergeCell ref="B43:D43"/>
    <mergeCell ref="B44:D44"/>
    <mergeCell ref="A46:D4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2026-09-15T22:22:03Z</dcterms:created>
  <dc:title>FILETS DE DINDE FACON MAINTENON</dc:title>
  <dc:subject/>
  <dc:creator>CUIS.web</dc:creator>
  <cp:lastModifiedBy/>
  <cp:keywords/>
  <dc:description>Export automatique — moteur récursif d'origine : Bernard Vandendaele</dc:description>
  <cp:category/>
  <dc:language>en-US</dc:language>
  <dcterms:modified xsi:type="dcterms:W3CDTF">2026-09-15T22:22:03Z</dcterms:modified>
  <cp:revision>1</cp:revision>
</cp:coreProperties>
</file>