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<sst xmlns="http://schemas.openxmlformats.org/spreadsheetml/2006/main" count="152" uniqueCount="152">
  <si>
    <t>Fiche technique</t>
  </si>
  <si>
    <t>Nom</t>
  </si>
  <si>
    <t>CALAMARS À L'AMÉRICAINE</t>
  </si>
  <si>
    <t>Code</t>
  </si>
  <si>
    <t>GRO_CDC_085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</si>
  <si>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</si>
  <si>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</si>
  <si>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</si>
  <si>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</si>
  <si>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</si>
  <si>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</si>
  <si>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</si>
  <si>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</si>
  <si>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</si>
  <si>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</si>
  <si>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</si>
  <si>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</si>
  <si>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</si>
  <si>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</si>
  <si>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</si>
  <si>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</si>
  <si>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</si>
  <si>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</si>
  <si>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</si>
  <si>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</si>
  <si>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</si>
  <si>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</si>
  <si>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</si>
  <si>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</si>
  <si>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</si>
  <si>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</si>
  <si>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</si>
  <si>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</si>
  <si>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</si>
  <si>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</si>
  <si>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</si>
  <si>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</si>
  <si>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</si>
  <si>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CHEF-FUMET-CRUS</t>
  </si>
  <si>
    <t>Fonds Naturel Fumet de Crustacés prêt-à-l'emploi (CHEF, Nestlé Professional)</t>
  </si>
  <si>
    <t>Condiments et sauces</t>
  </si>
  <si>
    <t>00001743</t>
  </si>
  <si>
    <t>farine de blé tamisée type 55</t>
  </si>
  <si>
    <t>Épicerie salée</t>
  </si>
  <si>
    <t>EPI-PIMENT-CAYE</t>
  </si>
  <si>
    <t>Piment de Cayenne</t>
  </si>
  <si>
    <t>Épices en poudre et graines</t>
  </si>
  <si>
    <t>kg</t>
  </si>
  <si>
    <t>EPI-POIVRE-NOIR</t>
  </si>
  <si>
    <t>Poivre noir moulu</t>
  </si>
  <si>
    <t>HER-ESTRAGON</t>
  </si>
  <si>
    <t>Estragon séché</t>
  </si>
  <si>
    <t>Herbes aromatiques séchées</t>
  </si>
  <si>
    <t>RNME1014107</t>
  </si>
  <si>
    <t>Vin blanc bib 10L UE</t>
  </si>
  <si>
    <t>Boissons</t>
  </si>
  <si>
    <t>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</si>
  <si>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</si>
  <si>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</si>
  <si>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</si>
  <si>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</si>
  <si>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</si>
  <si>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</si>
  <si>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</si>
  <si>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</si>
  <si>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</si>
  <si>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</si>
  <si>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</si>
  <si>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RNM57207869</t>
  </si>
  <si>
    <t>ENCORNET congelé (entier) moyen Import</t>
  </si>
  <si>
    <t>Poissons surgelés</t>
  </si>
  <si>
    <t>SEL-FIN</t>
  </si>
  <si>
    <t>Sel fin de cuisine</t>
  </si>
  <si>
    <t>Sels et condiments de base</t>
  </si>
  <si>
    <t>RNMS00812</t>
  </si>
  <si>
    <t>Ail haché IQF</t>
  </si>
  <si>
    <t>Légumes surgelés</t>
  </si>
  <si>
    <t>PING-CAROTTE-DES</t>
  </si>
  <si>
    <t>Carottes en dés 10x10mm surgelées (Pinguin)</t>
  </si>
  <si>
    <t>RNMS00813</t>
  </si>
  <si>
    <t>Échalotte hachée IQF</t>
  </si>
  <si>
    <t>RNMS00865</t>
  </si>
  <si>
    <t>Tomates en dés surgelées IQF</t>
  </si>
  <si>
    <t>Total</t>
  </si>
  <si>
    <t>Niveau</t>
  </si>
  <si>
    <t>Composant</t>
  </si>
  <si>
    <t>Type</t>
  </si>
  <si>
    <t>Quantité (pour 100 pc)</t>
  </si>
  <si>
    <t>recette</t>
  </si>
  <si>
    <t>Poissons collectivité</t>
  </si>
  <si>
    <t xml:space="preserve">    ↳ ENCORNET congelé (entier) moyen Import</t>
  </si>
  <si>
    <t>matiere</t>
  </si>
  <si>
    <t xml:space="preserve">    ↳ Fumet de crustacés reconstitué (collectivité)</t>
  </si>
  <si>
    <t>Préparations de base collectivité</t>
  </si>
  <si>
    <t xml:space="preserve">        ↳ EAU</t>
  </si>
  <si>
    <t xml:space="preserve">        ↳ Fumet de Crustacés déshydraté (Knorr Professional)</t>
  </si>
  <si>
    <t xml:space="preserve">    ↳ Fonds naturel fumet de crustacés prêt à l'emploi (collectivité)</t>
  </si>
  <si>
    <t xml:space="preserve">        ↳ Fonds Naturel Fumet de Crustacés prêt-à-l'emploi (CHEF, Nestlé Professional)</t>
  </si>
  <si>
    <t xml:space="preserve">    ↳ Échalotte hachée IQF</t>
  </si>
  <si>
    <t xml:space="preserve">    ↳ Carottes en dés 10x10mm surgelées (Pinguin)</t>
  </si>
  <si>
    <t xml:space="preserve">    ↳ Tomates en dés surgelées IQF</t>
  </si>
  <si>
    <t xml:space="preserve">    ↳ Ail haché IQF</t>
  </si>
  <si>
    <t xml:space="preserve">    ↳ Estragon séché</t>
  </si>
  <si>
    <t xml:space="preserve">    ↳ Cognac VS (flambé, sauce)</t>
  </si>
  <si>
    <t xml:space="preserve">    ↳ VIN BLANC CUISSON (L)</t>
  </si>
  <si>
    <t>Conversions diverses</t>
  </si>
  <si>
    <t xml:space="preserve">        ↳ Vin blanc bib 10L UE</t>
  </si>
  <si>
    <t xml:space="preserve">    ↳ Beurre doux 82% MG plaquette</t>
  </si>
  <si>
    <t xml:space="preserve">    ↳ Crème fraîche liquide 15% MG allégée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</si>
  <si>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</si>
  <si>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</si>
  <si>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</si>
  <si>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</si>
  <si>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</si>
  <si>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</si>
  <si>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</si>
  <si>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</si>
  <si>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</si>
  <si>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</si>
  <si>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</si>
  <si>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</si>
  <si>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</si>
  <si>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Servir — Dresser les calamars à l'américaine sur assiette, napper de sauce et accompagner de riz pilaf.</t>
  </si>
  <si>
    <t>Fumet de crustacés reconstitué (collectivité)</t>
  </si>
  <si>
    <t>Délayer la poudre dans l'eau froide en fouettant, puis porter à ébullition en remuant régulièrement.</t>
  </si>
  <si>
    <t>Fonds naturel fumet de crustacés prêt à l'emploi (collectivité)</t>
  </si>
  <si>
    <t>Utiliser directement le fonds naturel,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</si>
  <si>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</si>
  <si>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</si>
  <si>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</si>
  <si>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</si>
  <si>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</si>
  <si>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</si>
  <si>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</si>
  <si>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</si>
  <si>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CALAMARS À L'AMÉRICAINE</t>
  </si>
  <si>
    <t>CALAMARS À L'AMÉRICAINE  GRO_CDC_085</t>
  </si>
  <si>
    <t>1.</t>
  </si>
  <si>
    <t>2.</t>
  </si>
  <si>
    <t>3.</t>
  </si>
  <si>
    <t xml:space="preserve">    Roux Blanc</t>
  </si>
  <si>
    <t>4.</t>
  </si>
  <si>
    <t xml:space="preserve">    Fumet de crustacés reconstitué (collectivité)</t>
  </si>
  <si>
    <t xml:space="preserve">    VIN BLANC CUISSON (L) (conv.)</t>
  </si>
  <si>
    <t>5.</t>
  </si>
  <si>
    <t>6.</t>
  </si>
  <si>
    <t xml:space="preserve">    Fonds naturel fumet de crustacés prêt à l'emploi (collectivité)</t>
  </si>
  <si>
    <t>7.</t>
  </si>
  <si>
    <t>8.</t>
  </si>
  <si>
    <t>↳ Fumet de crustacés reconstitué (collectivité)  GRO-FUMET-CRUS</t>
  </si>
  <si>
    <t>↳ Fonds naturel fumet de crustacés prêt à l'emploi (collectivité)  GRO-FC-CRUS-CH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</si>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</sst>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165.2377</v>
      </c>
    </row>
    <row r="12">
      <c r="A12" t="s" s="3">
        <v>16</v>
      </c>
      <c r="B12" s="4">
        <v>1.652377</v>
      </c>
    </row>
    <row r="13">
      <c r="A13"/>
      <c r="B13"/>
    </row>
    <row r="14">
      <c r="A14" t="s" s="5">
        <v>17</v>
      </c>
      <c r="B14" t="s" s="5">
        <v>14</v>
      </c>
    </row>
    <row r="15">
      <c r="A15" t="s" s="5">
        <v>18</v>
      </c>
      <c r="B15" s="6">
        <v>165.2377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0.08</v>
      </c>
      <c r="E7" s="11">
        <f>D7*$B$2</f>
        <v>0.08</v>
      </c>
      <c r="F7" t="s">
        <v>34</v>
      </c>
      <c r="G7" s="4">
        <f>E7*28</f>
        <v>2.24</v>
      </c>
    </row>
    <row r="8">
      <c r="A8" t="s" s="12">
        <v>35</v>
      </c>
      <c r="B8" t="s">
        <v>36</v>
      </c>
      <c r="C8" t="s">
        <v>37</v>
      </c>
      <c r="D8" s="9">
        <v>9.75</v>
      </c>
      <c r="E8" s="11">
        <f>D8*$B$2</f>
        <v>9.75</v>
      </c>
      <c r="F8" t="s">
        <v>34</v>
      </c>
      <c r="G8" s="4">
        <f>E8*0.003</f>
        <v>0.02925</v>
      </c>
    </row>
    <row r="9">
      <c r="A9" t="s">
        <v>38</v>
      </c>
      <c r="B9" t="s">
        <v>39</v>
      </c>
      <c r="C9" t="s">
        <v>40</v>
      </c>
      <c r="D9" s="9">
        <v>0.1</v>
      </c>
      <c r="E9" s="11">
        <f>D9*$B$2</f>
        <v>0.1</v>
      </c>
      <c r="F9" t="s">
        <v>34</v>
      </c>
      <c r="G9" s="4">
        <f>E9*12.35</f>
        <v>1.235</v>
      </c>
    </row>
    <row r="10">
      <c r="A10" t="s" s="12">
        <v>41</v>
      </c>
      <c r="B10" t="s">
        <v>42</v>
      </c>
      <c r="C10" t="s">
        <v>43</v>
      </c>
      <c r="D10" s="9">
        <v>0.6</v>
      </c>
      <c r="E10" s="11">
        <f>D10*$B$2</f>
        <v>0.6</v>
      </c>
      <c r="F10" t="s">
        <v>24</v>
      </c>
      <c r="G10" s="4">
        <f>E10*0</f>
        <v>0</v>
      </c>
    </row>
    <row r="11">
      <c r="A11" t="s">
        <v>44</v>
      </c>
      <c r="B11" t="s">
        <v>45</v>
      </c>
      <c r="C11" t="s">
        <v>46</v>
      </c>
      <c r="D11" s="9">
        <v>0.008</v>
      </c>
      <c r="E11" s="11">
        <f>D11*$B$2</f>
        <v>0.008</v>
      </c>
      <c r="F11" t="s">
        <v>47</v>
      </c>
      <c r="G11" s="4">
        <f>E11*9.8</f>
        <v>0.0784</v>
      </c>
    </row>
    <row r="12">
      <c r="A12" t="s">
        <v>48</v>
      </c>
      <c r="B12" t="s">
        <v>49</v>
      </c>
      <c r="C12" t="s">
        <v>46</v>
      </c>
      <c r="D12" s="9">
        <v>0.007</v>
      </c>
      <c r="E12" s="11">
        <f>D12*$B$2</f>
        <v>0.007</v>
      </c>
      <c r="F12" t="s">
        <v>47</v>
      </c>
      <c r="G12" s="4">
        <f>E12*12.5</f>
        <v>0.0875</v>
      </c>
    </row>
    <row r="13">
      <c r="A13" t="s">
        <v>50</v>
      </c>
      <c r="B13" t="s">
        <v>51</v>
      </c>
      <c r="C13" t="s">
        <v>52</v>
      </c>
      <c r="D13" s="9">
        <v>0.05</v>
      </c>
      <c r="E13" s="11">
        <f>D13*$B$2</f>
        <v>0.05</v>
      </c>
      <c r="F13" t="s">
        <v>47</v>
      </c>
      <c r="G13" s="4">
        <f>E13*16</f>
        <v>0.8</v>
      </c>
    </row>
    <row r="14">
      <c r="A14" t="s">
        <v>53</v>
      </c>
      <c r="B14" t="s">
        <v>54</v>
      </c>
      <c r="C14" t="s">
        <v>55</v>
      </c>
      <c r="D14" s="9">
        <v>0.3</v>
      </c>
      <c r="E14" s="11">
        <f>D14*$B$2</f>
        <v>0.3</v>
      </c>
      <c r="F14" t="s">
        <v>56</v>
      </c>
      <c r="G14" s="4">
        <f>E14*24.02</f>
        <v>7.206</v>
      </c>
    </row>
    <row r="15">
      <c r="A15" t="s">
        <v>57</v>
      </c>
      <c r="B15" t="s">
        <v>58</v>
      </c>
      <c r="C15" t="s">
        <v>59</v>
      </c>
      <c r="D15" s="9">
        <v>0.25</v>
      </c>
      <c r="E15" s="11">
        <f>D15*$B$2</f>
        <v>0.25</v>
      </c>
      <c r="F15" t="s">
        <v>47</v>
      </c>
      <c r="G15" s="4">
        <f>E15*27.72</f>
        <v>6.93</v>
      </c>
    </row>
    <row r="16">
      <c r="A16" t="s">
        <v>60</v>
      </c>
      <c r="B16" t="s">
        <v>61</v>
      </c>
      <c r="C16" t="s">
        <v>62</v>
      </c>
      <c r="D16" s="9">
        <v>0.6</v>
      </c>
      <c r="E16" s="11">
        <f>D16*$B$2</f>
        <v>0.6</v>
      </c>
      <c r="F16" t="s">
        <v>47</v>
      </c>
      <c r="G16" s="4">
        <f>E16*4.9</f>
        <v>2.94</v>
      </c>
    </row>
    <row r="17">
      <c r="A17" t="s">
        <v>63</v>
      </c>
      <c r="B17" t="s">
        <v>64</v>
      </c>
      <c r="C17" t="s">
        <v>62</v>
      </c>
      <c r="D17" s="9">
        <v>0.5</v>
      </c>
      <c r="E17" s="11">
        <f>D17*$B$2</f>
        <v>0.5</v>
      </c>
      <c r="F17" t="s">
        <v>47</v>
      </c>
      <c r="G17" s="4">
        <f>E17*5.2</f>
        <v>2.6</v>
      </c>
    </row>
    <row r="18">
      <c r="A18" t="s">
        <v>65</v>
      </c>
      <c r="B18" t="s">
        <v>66</v>
      </c>
      <c r="C18" t="s">
        <v>67</v>
      </c>
      <c r="D18" s="9">
        <v>2</v>
      </c>
      <c r="E18" s="11">
        <f>D18*$B$2</f>
        <v>2</v>
      </c>
      <c r="F18" t="s">
        <v>34</v>
      </c>
      <c r="G18" s="4">
        <f>E18*2.2</f>
        <v>4.4</v>
      </c>
    </row>
    <row r="19">
      <c r="A19" t="s">
        <v>68</v>
      </c>
      <c r="B19" t="s">
        <v>69</v>
      </c>
      <c r="C19" t="s">
        <v>70</v>
      </c>
      <c r="D19" s="9">
        <v>13</v>
      </c>
      <c r="E19" s="11">
        <f>D19*$B$2</f>
        <v>13</v>
      </c>
      <c r="F19" t="s">
        <v>47</v>
      </c>
      <c r="G19" s="4">
        <f>E19*9.5</f>
        <v>123.5</v>
      </c>
    </row>
    <row r="20">
      <c r="A20" t="s">
        <v>71</v>
      </c>
      <c r="B20" t="s">
        <v>72</v>
      </c>
      <c r="C20" t="s">
        <v>73</v>
      </c>
      <c r="D20" s="9">
        <v>0.073</v>
      </c>
      <c r="E20" s="11">
        <f>D20*$B$2</f>
        <v>0.073</v>
      </c>
      <c r="F20" t="s">
        <v>47</v>
      </c>
      <c r="G20" s="4">
        <f>E20*0.35</f>
        <v>0.02555</v>
      </c>
    </row>
    <row r="21">
      <c r="A21" t="s">
        <v>74</v>
      </c>
      <c r="B21" t="s">
        <v>75</v>
      </c>
      <c r="C21" t="s">
        <v>76</v>
      </c>
      <c r="D21" s="9">
        <v>0.1</v>
      </c>
      <c r="E21" s="11">
        <f>D21*$B$2</f>
        <v>0.1</v>
      </c>
      <c r="F21" t="s">
        <v>47</v>
      </c>
      <c r="G21" s="4">
        <f>E21*9.26</f>
        <v>0.926</v>
      </c>
    </row>
    <row r="22">
      <c r="A22" t="s">
        <v>77</v>
      </c>
      <c r="B22" t="s">
        <v>78</v>
      </c>
      <c r="C22" t="s">
        <v>76</v>
      </c>
      <c r="D22" s="9">
        <v>1</v>
      </c>
      <c r="E22" s="11">
        <f>D22*$B$2</f>
        <v>1</v>
      </c>
      <c r="F22" t="s">
        <v>47</v>
      </c>
      <c r="G22" s="4">
        <f>E22*1.46</f>
        <v>1.46</v>
      </c>
    </row>
    <row r="23">
      <c r="A23" t="s">
        <v>79</v>
      </c>
      <c r="B23" t="s">
        <v>80</v>
      </c>
      <c r="C23" t="s">
        <v>76</v>
      </c>
      <c r="D23" s="9">
        <v>0.5</v>
      </c>
      <c r="E23" s="11">
        <f>D23*$B$2</f>
        <v>0.5</v>
      </c>
      <c r="F23" t="s">
        <v>47</v>
      </c>
      <c r="G23" s="4">
        <f>E23*6.96</f>
        <v>3.48</v>
      </c>
    </row>
    <row r="24">
      <c r="A24" t="s">
        <v>81</v>
      </c>
      <c r="B24" t="s">
        <v>82</v>
      </c>
      <c r="C24" t="s">
        <v>76</v>
      </c>
      <c r="D24" s="9">
        <v>2.5</v>
      </c>
      <c r="E24" s="11">
        <f>D24*$B$2</f>
        <v>2.5</v>
      </c>
      <c r="F24" t="s">
        <v>47</v>
      </c>
      <c r="G24" s="4">
        <f>E24*2.92</f>
        <v>7.3</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13</v>
      </c>
      <c r="E3" t="s">
        <v>47</v>
      </c>
      <c r="F3" t="s">
        <v>70</v>
      </c>
    </row>
    <row r="4">
      <c r="A4">
        <v>1</v>
      </c>
      <c r="B4" t="s">
        <v>92</v>
      </c>
      <c r="C4" t="s">
        <v>88</v>
      </c>
      <c r="D4" s="11">
        <v>10</v>
      </c>
      <c r="E4" t="s">
        <v>34</v>
      </c>
      <c r="F4" t="s">
        <v>93</v>
      </c>
    </row>
    <row r="5">
      <c r="A5">
        <v>2</v>
      </c>
      <c r="B5" t="s">
        <v>94</v>
      </c>
      <c r="C5" t="s">
        <v>91</v>
      </c>
      <c r="D5" s="11">
        <v>9.75</v>
      </c>
      <c r="E5" t="s">
        <v>34</v>
      </c>
      <c r="F5" t="s">
        <v>37</v>
      </c>
    </row>
    <row r="6">
      <c r="A6">
        <v>2</v>
      </c>
      <c r="B6" t="s">
        <v>95</v>
      </c>
      <c r="C6" t="s">
        <v>91</v>
      </c>
      <c r="D6" s="11">
        <v>0.25</v>
      </c>
      <c r="E6" t="s">
        <v>47</v>
      </c>
      <c r="F6" t="s">
        <v>59</v>
      </c>
    </row>
    <row r="7">
      <c r="A7">
        <v>1</v>
      </c>
      <c r="B7" t="s">
        <v>96</v>
      </c>
      <c r="C7" t="s">
        <v>88</v>
      </c>
      <c r="D7" s="11">
        <v>0.1</v>
      </c>
      <c r="E7" t="s">
        <v>47</v>
      </c>
      <c r="F7" t="s">
        <v>93</v>
      </c>
    </row>
    <row r="8">
      <c r="A8">
        <v>2</v>
      </c>
      <c r="B8" t="s">
        <v>97</v>
      </c>
      <c r="C8" t="s">
        <v>91</v>
      </c>
      <c r="D8" s="11">
        <v>0.1</v>
      </c>
      <c r="E8" t="s">
        <v>34</v>
      </c>
      <c r="F8" t="s">
        <v>40</v>
      </c>
    </row>
    <row r="9">
      <c r="A9">
        <v>1</v>
      </c>
      <c r="B9" t="s">
        <v>98</v>
      </c>
      <c r="C9" t="s">
        <v>91</v>
      </c>
      <c r="D9" s="11">
        <v>0.5</v>
      </c>
      <c r="E9" t="s">
        <v>47</v>
      </c>
      <c r="F9" t="s">
        <v>76</v>
      </c>
    </row>
    <row r="10">
      <c r="A10">
        <v>1</v>
      </c>
      <c r="B10" t="s">
        <v>99</v>
      </c>
      <c r="C10" t="s">
        <v>91</v>
      </c>
      <c r="D10" s="11">
        <v>1</v>
      </c>
      <c r="E10" t="s">
        <v>47</v>
      </c>
      <c r="F10" t="s">
        <v>76</v>
      </c>
    </row>
    <row r="11">
      <c r="A11">
        <v>1</v>
      </c>
      <c r="B11" t="s">
        <v>100</v>
      </c>
      <c r="C11" t="s">
        <v>91</v>
      </c>
      <c r="D11" s="11">
        <v>2.5</v>
      </c>
      <c r="E11" t="s">
        <v>47</v>
      </c>
      <c r="F11" t="s">
        <v>76</v>
      </c>
    </row>
    <row r="12">
      <c r="A12">
        <v>1</v>
      </c>
      <c r="B12" t="s">
        <v>101</v>
      </c>
      <c r="C12" t="s">
        <v>91</v>
      </c>
      <c r="D12" s="11">
        <v>0.1</v>
      </c>
      <c r="E12" t="s">
        <v>47</v>
      </c>
      <c r="F12" t="s">
        <v>76</v>
      </c>
    </row>
    <row r="13">
      <c r="A13">
        <v>1</v>
      </c>
      <c r="B13" t="s">
        <v>102</v>
      </c>
      <c r="C13" t="s">
        <v>91</v>
      </c>
      <c r="D13" s="11">
        <v>0.05</v>
      </c>
      <c r="E13" t="s">
        <v>47</v>
      </c>
      <c r="F13" t="s">
        <v>52</v>
      </c>
    </row>
    <row r="14">
      <c r="A14">
        <v>1</v>
      </c>
      <c r="B14" t="s">
        <v>103</v>
      </c>
      <c r="C14" t="s">
        <v>91</v>
      </c>
      <c r="D14" s="11">
        <v>0.08</v>
      </c>
      <c r="E14" t="s">
        <v>34</v>
      </c>
      <c r="F14" t="s">
        <v>33</v>
      </c>
    </row>
    <row r="15">
      <c r="A15">
        <v>1</v>
      </c>
      <c r="B15" t="s">
        <v>104</v>
      </c>
      <c r="C15" t="s">
        <v>88</v>
      </c>
      <c r="D15" s="11">
        <v>3</v>
      </c>
      <c r="E15" t="s">
        <v>34</v>
      </c>
      <c r="F15" t="s">
        <v>105</v>
      </c>
    </row>
    <row r="16">
      <c r="A16">
        <v>2</v>
      </c>
      <c r="B16" t="s">
        <v>106</v>
      </c>
      <c r="C16" t="s">
        <v>91</v>
      </c>
      <c r="D16" s="11">
        <v>0.3</v>
      </c>
      <c r="E16" t="s">
        <v>56</v>
      </c>
      <c r="F16" t="s">
        <v>55</v>
      </c>
    </row>
    <row r="17">
      <c r="A17">
        <v>1</v>
      </c>
      <c r="B17" t="s">
        <v>107</v>
      </c>
      <c r="C17" t="s">
        <v>91</v>
      </c>
      <c r="D17" s="11">
        <v>0.5</v>
      </c>
      <c r="E17" t="s">
        <v>47</v>
      </c>
      <c r="F17" t="s">
        <v>62</v>
      </c>
    </row>
    <row r="18">
      <c r="A18">
        <v>1</v>
      </c>
      <c r="B18" t="s">
        <v>108</v>
      </c>
      <c r="C18" t="s">
        <v>91</v>
      </c>
      <c r="D18" s="11">
        <v>2</v>
      </c>
      <c r="E18" t="s">
        <v>34</v>
      </c>
      <c r="F18" t="s">
        <v>67</v>
      </c>
    </row>
    <row r="19">
      <c r="A19">
        <v>1</v>
      </c>
      <c r="B19" t="s">
        <v>109</v>
      </c>
      <c r="C19" t="s">
        <v>91</v>
      </c>
      <c r="D19" s="11">
        <v>0.073</v>
      </c>
      <c r="E19" t="s">
        <v>47</v>
      </c>
      <c r="F19" t="s">
        <v>73</v>
      </c>
    </row>
    <row r="20">
      <c r="A20">
        <v>1</v>
      </c>
      <c r="B20" t="s">
        <v>110</v>
      </c>
      <c r="C20" t="s">
        <v>91</v>
      </c>
      <c r="D20" s="11">
        <v>0.007</v>
      </c>
      <c r="E20" t="s">
        <v>47</v>
      </c>
      <c r="F20" t="s">
        <v>46</v>
      </c>
    </row>
    <row r="21">
      <c r="A21">
        <v>1</v>
      </c>
      <c r="B21" t="s">
        <v>111</v>
      </c>
      <c r="C21" t="s">
        <v>91</v>
      </c>
      <c r="D21" s="11">
        <v>0.008</v>
      </c>
      <c r="E21" t="s">
        <v>47</v>
      </c>
      <c r="F21" t="s">
        <v>46</v>
      </c>
    </row>
    <row r="22">
      <c r="A22">
        <v>1</v>
      </c>
      <c r="B22" t="s">
        <v>112</v>
      </c>
      <c r="C22" t="s">
        <v>88</v>
      </c>
      <c r="D22" s="11">
        <v>1.2</v>
      </c>
      <c r="E22" t="s">
        <v>47</v>
      </c>
      <c r="F22" t="s">
        <v>113</v>
      </c>
    </row>
    <row r="23">
      <c r="A23">
        <v>2</v>
      </c>
      <c r="B23" t="s">
        <v>114</v>
      </c>
      <c r="C23" t="s">
        <v>91</v>
      </c>
      <c r="D23" s="11">
        <v>0.6</v>
      </c>
      <c r="E23" t="s">
        <v>47</v>
      </c>
      <c r="F23" t="s">
        <v>62</v>
      </c>
    </row>
    <row r="24">
      <c r="A24">
        <v>2</v>
      </c>
      <c r="B24" t="s">
        <v>115</v>
      </c>
      <c r="C24" t="s">
        <v>91</v>
      </c>
      <c r="D24" s="11">
        <v>0.6</v>
      </c>
      <c r="E24" t="s">
        <v>47</v>
      </c>
      <c r="F24"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t>
        </is>
      </c>
      <c r="E3" t="s" s="14"/>
      <c r="F3"/>
    </row>
    <row r="4">
      <c r="A4" t="s">
        <v>2</v>
      </c>
      <c r="B4">
        <v>3</v>
      </c>
      <c r="C4"/>
      <c r="D4" t="inlineStr" s="14">
        <is>
          <t>Confectionner le roux — Dans un rondeau, faire fondre le beurre. Ajouter la farine. Mélanger au fouet. Laisser cuire à feu doux. Au terme de la cuisson, le roux blanchit et devient mousseux. Laisser refroidir dans le rondeau qui servira ultérieurement à la confection de la sauce.</t>
        </is>
      </c>
      <c r="E4" t="s" s="14"/>
      <c r="F4"/>
    </row>
    <row r="5">
      <c r="A5" t="s">
        <v>2</v>
      </c>
      <c r="B5">
        <v>4</v>
      </c>
      <c r="C5"/>
      <c r="D5" t="inlineStr" s="14">
        <is>
          <t>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t>
        </is>
      </c>
      <c r="E5" t="s" s="14"/>
      <c r="F5"/>
    </row>
    <row r="6">
      <c r="A6" t="s">
        <v>2</v>
      </c>
      <c r="B6">
        <v>5</v>
      </c>
      <c r="C6"/>
      <c r="D6" t="inlineStr" s="14">
        <is>
          <t>Cuire l'émincé de calamar — Préchauffer le four sur la position vapeur. Répartir le calamar dans 4 bacs GN 1/1 H 100 perforés. Étager les bacs sur l'échelle de four. Enfourner et cuire 20 minutes à la vapeur. Laisser égoutter les calamars dans le four.</t>
        </is>
      </c>
      <c r="E6" t="s" s="14"/>
      <c r="F6"/>
    </row>
    <row r="7">
      <c r="A7" t="s">
        <v>2</v>
      </c>
      <c r="B7">
        <v>6</v>
      </c>
      <c r="C7"/>
      <c r="D7" t="inlineStr" s="14">
        <is>
          <t>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t>
        </is>
      </c>
      <c r="E7" t="s" s="14"/>
      <c r="F7"/>
    </row>
    <row r="8">
      <c r="A8" t="s">
        <v>2</v>
      </c>
      <c r="B8">
        <v>7</v>
      </c>
      <c r="C8"/>
      <c r="D8" t="inlineStr" s="14">
        <is>
          <t>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t>
        </is>
      </c>
      <c r="E8" t="s" s="14"/>
      <c r="F8"/>
    </row>
    <row r="9">
      <c r="A9" t="s">
        <v>2</v>
      </c>
      <c r="B9">
        <v>8</v>
      </c>
      <c r="C9"/>
      <c r="D9" t="s" s="14">
        <v>122</v>
      </c>
      <c r="E9" t="s" s="14"/>
      <c r="F9"/>
    </row>
    <row r="10">
      <c r="A10" t="s">
        <v>123</v>
      </c>
      <c r="B10">
        <v>1</v>
      </c>
      <c r="C10"/>
      <c r="D10" t="s" s="14">
        <v>124</v>
      </c>
      <c r="E10" t="s" s="14"/>
      <c r="F10"/>
    </row>
    <row r="11">
      <c r="A11" t="s">
        <v>125</v>
      </c>
      <c r="B11">
        <v>1</v>
      </c>
      <c r="C11"/>
      <c r="D11" t="s" s="14">
        <v>126</v>
      </c>
      <c r="E11" t="s" s="14"/>
      <c r="F11"/>
    </row>
    <row r="12">
      <c r="A12" t="s">
        <v>127</v>
      </c>
      <c r="B12">
        <v>1</v>
      </c>
      <c r="C12" t="s">
        <v>128</v>
      </c>
      <c r="D12" t="s" s="14">
        <v>129</v>
      </c>
      <c r="E12" t="s" s="14"/>
      <c r="F12"/>
    </row>
    <row r="13">
      <c r="A13" t="s">
        <v>127</v>
      </c>
      <c r="B13">
        <v>2</v>
      </c>
      <c r="C13" t="s">
        <v>130</v>
      </c>
      <c r="D13"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3" t="s" s="14"/>
      <c r="F13"/>
    </row>
    <row r="14">
      <c r="A14" t="s">
        <v>127</v>
      </c>
      <c r="B14">
        <v>3</v>
      </c>
      <c r="C14" t="s">
        <v>131</v>
      </c>
      <c r="D14" t="inlineStr" s="14">
        <is>
          <t>Cuire le roux blanc — Cuire très doucement à feu réduit sans arrêter de mélanger. Arrêter la cuisson lorsqu'il blanchit et devient mousseux — on dit alors qu'il « fleurit ».</t>
        </is>
      </c>
      <c r="E14" t="s" s="14">
        <v>132</v>
      </c>
      <c r="F14"/>
    </row>
    <row r="15">
      <c r="A15" t="s">
        <v>127</v>
      </c>
      <c r="B15">
        <v>4</v>
      </c>
      <c r="C15" t="s">
        <v>133</v>
      </c>
      <c r="D15" t="s" s="14">
        <v>134</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135</v>
      </c>
      <c r="B1"/>
      <c r="C1"/>
      <c r="D1"/>
    </row>
    <row r="2">
      <c r="A2" t="str" s="15">
        <f>"GRO_CDC_085 · GRO.POISSONS · référence : "&amp;Besoins!B3&amp;" "&amp;Besoins!C3&amp;" · multiplicateur réglable sur la feuille ""Besoins"""</f>
        <v>GRO_CDC_085 · GRO.POISSONS · référence : 100 pc · multiplicateur réglable sur la feuille </v>
      </c>
      <c r="B2"/>
      <c r="C2"/>
      <c r="D2"/>
    </row>
    <row r="3">
      <c r="A3"/>
      <c r="B3"/>
      <c r="C3"/>
      <c r="D3"/>
    </row>
    <row r="4">
      <c r="A4" t="s" s="16">
        <v>136</v>
      </c>
      <c r="B4"/>
      <c r="C4"/>
      <c r="D4"/>
    </row>
    <row r="5">
      <c r="A5" t="s" s="17">
        <v>137</v>
      </c>
      <c r="B5" t="str" s="14">
        <f>Procedure!D2</f>
        <v>Mise en place du poste de travail — Vérifier les D.L.C., peser les denrées, sélectionner le matériel nécessaire. Laver et désinfecter le matériel et le poste de travail en suivant les protocoles.</v>
      </c>
      <c r="C5"/>
      <c r="D5"/>
    </row>
    <row r="6">
      <c r="A6" t="s" s="17">
        <v>138</v>
      </c>
      <c r="B6" t="str" s="14">
        <f>Procedure!D3</f>
        <v>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v>
      </c>
      <c r="C6"/>
      <c r="D6"/>
    </row>
    <row r="7">
      <c r="A7"/>
      <c r="B7" t="str">
        <f>Besoins!B19</f>
        <v>ENCORNET congelé (entier) moyen Import</v>
      </c>
      <c r="C7" s="11">
        <f>Besoins!E19</f>
        <v>13</v>
      </c>
      <c r="D7" t="str">
        <f>Besoins!F19</f>
        <v>kg</v>
      </c>
    </row>
    <row r="8">
      <c r="A8" t="s" s="17">
        <v>139</v>
      </c>
      <c r="B8" t="str" s="14">
        <f>Procedure!D4</f>
        <v>Confectionner le roux — Dans un rondeau, faire fondre le beurre. Ajouter la farine. Mélanger au fouet. Laisser cuire à feu doux. Au terme de la cuisson, le roux blanchit et devient mousseux. Laisser refroidir dans le rondeau qui servira ultérieurement à la confection de la sauce.</v>
      </c>
      <c r="C8"/>
      <c r="D8"/>
    </row>
    <row r="9">
      <c r="A9"/>
      <c r="B9" t="s">
        <v>140</v>
      </c>
      <c r="C9" s="11">
        <f>'Besoins'!$B$2*1.2</f>
        <v>1.2</v>
      </c>
      <c r="D9" t="s">
        <v>47</v>
      </c>
    </row>
    <row r="10">
      <c r="A10" t="s" s="17">
        <v>141</v>
      </c>
      <c r="B10" t="str" s="14">
        <f>Procedure!D5</f>
        <v>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v>
      </c>
      <c r="C10"/>
      <c r="D10"/>
    </row>
    <row r="11">
      <c r="A11"/>
      <c r="B11" t="s">
        <v>142</v>
      </c>
      <c r="C11" s="11">
        <f>'Besoins'!$B$2*10</f>
        <v>10</v>
      </c>
      <c r="D11" t="s">
        <v>34</v>
      </c>
    </row>
    <row r="12">
      <c r="A12"/>
      <c r="B12" t="str">
        <f>Besoins!B23</f>
        <v>Échalotte hachée IQF</v>
      </c>
      <c r="C12" s="11">
        <f>Besoins!E23</f>
        <v>0.5</v>
      </c>
      <c r="D12" t="str">
        <f>Besoins!F23</f>
        <v>kg</v>
      </c>
    </row>
    <row r="13">
      <c r="A13"/>
      <c r="B13" t="str">
        <f>Besoins!B24</f>
        <v>Tomates en dés surgelées IQF</v>
      </c>
      <c r="C13" s="11">
        <f>Besoins!E24</f>
        <v>2.5</v>
      </c>
      <c r="D13" t="str">
        <f>Besoins!F24</f>
        <v>kg</v>
      </c>
    </row>
    <row r="14">
      <c r="A14"/>
      <c r="B14" t="str">
        <f>Besoins!B21</f>
        <v>Ail haché IQF</v>
      </c>
      <c r="C14" s="11">
        <f>Besoins!E21</f>
        <v>0.1</v>
      </c>
      <c r="D14" t="str">
        <f>Besoins!F21</f>
        <v>kg</v>
      </c>
    </row>
    <row r="15">
      <c r="A15"/>
      <c r="B15" t="s">
        <v>143</v>
      </c>
      <c r="C15" s="11">
        <f>'Besoins'!$B$2*3</f>
        <v>3</v>
      </c>
      <c r="D15" t="s">
        <v>34</v>
      </c>
    </row>
    <row r="16">
      <c r="A16"/>
      <c r="B16" t="str">
        <f>Besoins!B20</f>
        <v>Sel fin de cuisine</v>
      </c>
      <c r="C16" s="11">
        <f>Besoins!E20</f>
        <v>0.073</v>
      </c>
      <c r="D16" t="str">
        <f>Besoins!F20</f>
        <v>kg</v>
      </c>
    </row>
    <row r="17">
      <c r="A17"/>
      <c r="B17" t="str">
        <f>Besoins!B12</f>
        <v>Poivre noir moulu</v>
      </c>
      <c r="C17" s="11">
        <f>Besoins!E12</f>
        <v>0.007</v>
      </c>
      <c r="D17" t="str">
        <f>Besoins!F12</f>
        <v>kg</v>
      </c>
    </row>
    <row r="18">
      <c r="A18"/>
      <c r="B18" t="str">
        <f>Besoins!B11</f>
        <v>Piment de Cayenne</v>
      </c>
      <c r="C18" s="11">
        <f>Besoins!E11</f>
        <v>0.008</v>
      </c>
      <c r="D18" t="str">
        <f>Besoins!F11</f>
        <v>kg</v>
      </c>
    </row>
    <row r="19">
      <c r="A19"/>
      <c r="B19" t="str">
        <f>Besoins!B22</f>
        <v>Carottes en dés 10x10mm surgelées (Pinguin)</v>
      </c>
      <c r="C19" s="11">
        <f>Besoins!E22</f>
        <v>1</v>
      </c>
      <c r="D19" t="str">
        <f>Besoins!F22</f>
        <v>kg</v>
      </c>
    </row>
    <row r="20">
      <c r="A20" t="s" s="17">
        <v>144</v>
      </c>
      <c r="B20" t="str" s="14">
        <f>Procedure!D6</f>
        <v>Cuire l'émincé de calamar — Préchauffer le four sur la position vapeur. Répartir le calamar dans 4 bacs GN 1/1 H 100 perforés. Étager les bacs sur l'échelle de four. Enfourner et cuire 20 minutes à la vapeur. Laisser égoutter les calamars dans le four.</v>
      </c>
      <c r="C20"/>
      <c r="D20"/>
    </row>
    <row r="21">
      <c r="A21" t="s" s="17">
        <v>145</v>
      </c>
      <c r="B21" t="str" s="14">
        <f>Procedure!D7</f>
        <v>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v>
      </c>
      <c r="C21"/>
      <c r="D21"/>
    </row>
    <row r="22">
      <c r="A22"/>
      <c r="B22" t="str">
        <f>Besoins!B7</f>
        <v>Cognac VS (flambé, sauce)</v>
      </c>
      <c r="C22" s="11">
        <f>Besoins!E7</f>
        <v>0.08</v>
      </c>
      <c r="D22" t="str">
        <f>Besoins!F7</f>
        <v>lt</v>
      </c>
    </row>
    <row r="23">
      <c r="A23"/>
      <c r="B23" t="str">
        <f>Besoins!B18</f>
        <v>Crème fraîche liquide 15% MG allégée</v>
      </c>
      <c r="C23" s="11">
        <f>Besoins!E18</f>
        <v>2</v>
      </c>
      <c r="D23" t="str">
        <f>Besoins!F18</f>
        <v>lt</v>
      </c>
    </row>
    <row r="24">
      <c r="A24"/>
      <c r="B24" t="s">
        <v>146</v>
      </c>
      <c r="C24" s="11">
        <f>'Besoins'!$B$2*0.1</f>
        <v>0.1</v>
      </c>
      <c r="D24" t="s">
        <v>47</v>
      </c>
    </row>
    <row r="25">
      <c r="A25"/>
      <c r="B25" t="str">
        <f>Besoins!B13</f>
        <v>Estragon séché</v>
      </c>
      <c r="C25" s="11">
        <f>Besoins!E13</f>
        <v>0.05</v>
      </c>
      <c r="D25" t="str">
        <f>Besoins!F13</f>
        <v>kg</v>
      </c>
    </row>
    <row r="26">
      <c r="A26" t="s" s="17">
        <v>147</v>
      </c>
      <c r="B26" t="str" s="14">
        <f>Procedure!D8</f>
        <v>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v>
      </c>
      <c r="C26"/>
      <c r="D26"/>
    </row>
    <row r="27">
      <c r="A27" t="s" s="17">
        <v>148</v>
      </c>
      <c r="B27" t="str" s="14">
        <f>Procedure!D9</f>
        <v>Servir — Dresser les calamars à l'américaine sur assiette, napper de sauce et accompagner de riz pilaf.</v>
      </c>
      <c r="C27"/>
      <c r="D27"/>
    </row>
    <row r="28">
      <c r="A28"/>
      <c r="B28"/>
      <c r="C28"/>
      <c r="D28"/>
    </row>
    <row r="29">
      <c r="A29" t="s" s="16">
        <v>149</v>
      </c>
      <c r="B29"/>
      <c r="C29"/>
      <c r="D29"/>
    </row>
    <row r="30">
      <c r="A30" t="s" s="17">
        <v>137</v>
      </c>
      <c r="B30" t="str" s="14">
        <f>Procedure!D10</f>
        <v>Délayer la poudre dans l'eau froide en fouettant, puis porter à ébullition en remuant régulièrement.</v>
      </c>
      <c r="C30"/>
      <c r="D30"/>
    </row>
    <row r="31">
      <c r="A31"/>
      <c r="B31" t="str">
        <f>Besoins!B8</f>
        <v>EAU</v>
      </c>
      <c r="C31" s="11">
        <f>Besoins!E8</f>
        <v>9.75</v>
      </c>
      <c r="D31" t="str">
        <f>Besoins!F8</f>
        <v>lt</v>
      </c>
    </row>
    <row r="32">
      <c r="A32"/>
      <c r="B32" t="str">
        <f>Besoins!B15</f>
        <v>Fumet de Crustacés déshydraté (Knorr Professional)</v>
      </c>
      <c r="C32" s="11">
        <f>Besoins!E15</f>
        <v>0.25</v>
      </c>
      <c r="D32" t="str">
        <f>Besoins!F15</f>
        <v>kg</v>
      </c>
    </row>
    <row r="33">
      <c r="A33"/>
      <c r="B33"/>
      <c r="C33"/>
      <c r="D33"/>
    </row>
    <row r="34">
      <c r="A34" t="s" s="16">
        <v>150</v>
      </c>
      <c r="B34"/>
      <c r="C34"/>
      <c r="D34"/>
    </row>
    <row r="35">
      <c r="A35" t="s" s="17">
        <v>137</v>
      </c>
      <c r="B35" t="str" s="14">
        <f>Procedure!D11</f>
        <v>Utiliser directement le fonds naturel, sans dilution — reconditionnement en cuisine.</v>
      </c>
      <c r="C35"/>
      <c r="D35"/>
    </row>
    <row r="36">
      <c r="A36"/>
      <c r="B36" t="str">
        <f>Besoins!B9</f>
        <v>Fonds Naturel Fumet de Crustacés prêt-à-l'emploi (CHEF, Nestlé Professional)</v>
      </c>
      <c r="C36" s="11">
        <f>Besoins!E9</f>
        <v>0.1</v>
      </c>
      <c r="D36" t="str">
        <f>Besoins!F9</f>
        <v>lt</v>
      </c>
    </row>
    <row r="37">
      <c r="A37"/>
      <c r="B37"/>
      <c r="C37"/>
      <c r="D37"/>
    </row>
    <row r="38">
      <c r="A38" t="s" s="16">
        <v>151</v>
      </c>
      <c r="B38"/>
      <c r="C38"/>
      <c r="D38"/>
    </row>
    <row r="39">
      <c r="A39" t="s" s="17">
        <v>137</v>
      </c>
      <c r="B39" t="str" s="14">
        <f>"[METTRE EN PLACE] "&amp;Procedure!D12</f>
        <v>[METTRE EN PLACE] Mettre en place — Peser, mesurer et contrôler les denrées. Tamiser la farine. Découper le beurre en parcelles.</v>
      </c>
      <c r="C39"/>
      <c r="D39"/>
    </row>
    <row r="40">
      <c r="A40"/>
      <c r="B40" t="str">
        <f>Besoins!B16</f>
        <v>Beurre de cuisine bloc 10 kg</v>
      </c>
      <c r="C40" s="11">
        <f>Besoins!E16</f>
        <v>0.6</v>
      </c>
      <c r="D40" t="str">
        <f>Besoins!F16</f>
        <v>kg</v>
      </c>
    </row>
    <row r="41">
      <c r="A41"/>
      <c r="B41" t="str">
        <f>Besoins!B10</f>
        <v>farine de blé tamisée type 55</v>
      </c>
      <c r="C41" s="11">
        <f>Besoins!E10</f>
        <v>0.6</v>
      </c>
      <c r="D41" t="str">
        <f>Besoins!F10</f>
        <v>kg</v>
      </c>
    </row>
    <row r="42">
      <c r="A42" t="s" s="17">
        <v>138</v>
      </c>
      <c r="B42" t="str" s="14">
        <f>"[ÉTUVER] "&amp;Procedure!D13</f>
        <v>[ÉTUVER] Réaliser le roux — Faire fondre le beurre en parcelles dans une sauteuse suffisamment grande. Ajouter la farine tamisée dès que le beurre est fondu. Mélanger à l'aide d'une spatule ou d'un fouet à sauce jusqu'à obtenir un mélange lisse et homogène.</v>
      </c>
      <c r="C42"/>
      <c r="D42"/>
    </row>
    <row r="43">
      <c r="A43"/>
      <c r="B43" t="str">
        <f>Besoins!B16</f>
        <v>Beurre de cuisine bloc 10 kg</v>
      </c>
      <c r="C43" s="11">
        <f>Besoins!E16</f>
        <v>0.6</v>
      </c>
      <c r="D43" t="str">
        <f>Besoins!F16</f>
        <v>kg</v>
      </c>
    </row>
    <row r="44">
      <c r="A44"/>
      <c r="B44" t="str">
        <f>Besoins!B10</f>
        <v>farine de blé tamisée type 55</v>
      </c>
      <c r="C44" s="11">
        <f>Besoins!E10</f>
        <v>0.6</v>
      </c>
      <c r="D44" t="str">
        <f>Besoins!F10</f>
        <v>kg</v>
      </c>
    </row>
    <row r="45">
      <c r="A45" t="s" s="17">
        <v>139</v>
      </c>
      <c r="B45" t="str" s="14">
        <f>"[RÉDUIRE] "&amp;Procedure!D14</f>
        <v>[RÉDUIRE] Cuire le roux blanc — Cuire très doucement à feu réduit sans arrêter de mélanger. Arrêter la cuisson lorsqu'il blanchit et devient mousseux — on dit alors qu'il « fleurit ».</v>
      </c>
      <c r="C45"/>
      <c r="D45"/>
    </row>
    <row r="46">
      <c r="A46"/>
      <c r="B46" t="str" s="18">
        <f>"ℹ "&amp;Procedure!E14</f>
        <v>ℹ</v>
      </c>
      <c r="C46"/>
      <c r="D46"/>
    </row>
    <row r="47">
      <c r="A47" t="s" s="17">
        <v>141</v>
      </c>
      <c r="B47" t="str" s="14">
        <f>"[REFROIDIR] "&amp;Procedure!D15</f>
        <v>[REFROIDIR] Refroidir rapidement — Retirer la sauteuse du feu. Si nécessaire, plonger le fond dans une plaque d'eau froide pour stopper la cuisson.</v>
      </c>
      <c r="C47"/>
      <c r="D47"/>
    </row>
    <row r="48">
      <c r="A48"/>
      <c r="B48"/>
      <c r="C48"/>
      <c r="D48"/>
    </row>
    <row r="49">
      <c r="A49" t="s" s="19">
        <v>21</v>
      </c>
      <c r="B49"/>
      <c r="C49"/>
      <c r="D49"/>
    </row>
  </sheetData>
  <sheetProtection sheet="1" formatRows="0" formatColumns="0"/>
  <mergeCells count="22">
    <mergeCell ref="A1:D1"/>
    <mergeCell ref="A2:D2"/>
    <mergeCell ref="A4:D4"/>
    <mergeCell ref="B5:D5"/>
    <mergeCell ref="B6:D6"/>
    <mergeCell ref="B8:D8"/>
    <mergeCell ref="B10:D10"/>
    <mergeCell ref="B20:D20"/>
    <mergeCell ref="B21:D21"/>
    <mergeCell ref="B26:D26"/>
    <mergeCell ref="B27:D27"/>
    <mergeCell ref="A29:D29"/>
    <mergeCell ref="B30:D30"/>
    <mergeCell ref="A34:D34"/>
    <mergeCell ref="B35:D35"/>
    <mergeCell ref="A38:D38"/>
    <mergeCell ref="B39:D39"/>
    <mergeCell ref="B42:D42"/>
    <mergeCell ref="B45:D45"/>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2026-09-15T23:03:50Z</dcterms:created>
  <dc:title>CALAMARS À L'AMÉRICAINE</dc:title>
  <dc:subject/>
  <dc:creator>CUIS.web</dc:creator>
  <cp:lastModifiedBy/>
  <cp:keywords/>
  <dc:description>Export automatique — moteur récursif d'origine : Bernard Vandendaele</dc:description>
  <cp:category/>
  <dc:language>en-US</dc:language>
  <dcterms:modified xsi:type="dcterms:W3CDTF">2026-09-15T23:03:50Z</dcterms:modified>
  <cp:revision>1</cp:revision>
</cp:coreProperties>
</file>