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<sst xmlns="http://schemas.openxmlformats.org/spreadsheetml/2006/main" count="103" uniqueCount="103">
  <si>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</si>
  <si>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</si>
  <si>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</si>
  <si>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</si>
  <si>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</si>
  <si>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</si>
  <si>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</si>
  <si>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</si>
  <si>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</si>
  <si>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</si>
  <si>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</si>
  <si>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</si>
  <si>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</si>
  <si>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</si>
  <si>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</si>
  <si>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</si>
  <si>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</si>
  <si>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</si>
  <si>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</si>
  <si>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</si>
  <si>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</si>
  <si>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</si>
  <si>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EPI-POIVRE-NOIR</t>
  </si>
  <si>
    <t>Poivre noir moulu</t>
  </si>
  <si>
    <t>EPI-SAFRAN</t>
  </si>
  <si>
    <t>Safran filaments (Iran)</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</si>
  <si>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</si>
  <si>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</si>
  <si>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</si>
  <si>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</si>
  <si>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</si>
  <si>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</si>
  <si>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</si>
  <si>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</si>
  <si>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</si>
  <si>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</si>
  <si>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</si>
  <si>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</si>
  <si>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</si>
  <si>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00002093</t>
  </si>
  <si>
    <t>mosaïque de légumes brunoise crus</t>
  </si>
  <si>
    <t>Légumes</t>
  </si>
  <si>
    <t>SEL-FIN</t>
  </si>
  <si>
    <t>Sel fin de cuisine</t>
  </si>
  <si>
    <t>Sels et condiments de base</t>
  </si>
  <si>
    <t>VINAIGRE-BLA</t>
  </si>
  <si>
    <t>Vinaigre blanc d'alcool</t>
  </si>
  <si>
    <t>ECHALOTE-CI-SURG</t>
  </si>
  <si>
    <t>Échalotes ciselées surgelées</t>
  </si>
  <si>
    <t>Légumes surgelés</t>
  </si>
  <si>
    <t>RNMS00433</t>
  </si>
  <si>
    <t>Filets de colin lieu</t>
  </si>
  <si>
    <t>Poissons et fruits de mer surgelés</t>
  </si>
  <si>
    <t>Total</t>
  </si>
  <si>
    <t>Recette</t>
  </si>
  <si>
    <t>#</t>
  </si>
  <si>
    <t>Verbe</t>
  </si>
  <si>
    <t>Étape</t>
  </si>
  <si>
    <t>Précision technique</t>
  </si>
  <si>
    <t>Durée</t>
  </si>
  <si>
    <t>FILETS DE POISSON SAFRANÉS AUX PETITS LÉGUMES</t>
  </si>
  <si>
    <t>Cuire la brunoise — Préchauffer le four sur la position vapeur. Cuire la brunoise à la vapeur pendant 7 à 8 minutes. Vérifier la cuisson. Réserver au chaud.</t>
  </si>
  <si>
    <t>BEURRE BLANC</t>
  </si>
  <si>
    <t>Niveau</t>
  </si>
  <si>
    <t>Composant</t>
  </si>
  <si>
    <t>Type</t>
  </si>
  <si>
    <t>Quantité (× multiplicateur, voir feuille Besoins)</t>
  </si>
  <si>
    <t>recette</t>
  </si>
  <si>
    <t xml:space="preserve">    ↳ Filets de colin lieu</t>
  </si>
  <si>
    <t>matiere</t>
  </si>
  <si>
    <t xml:space="preserve">    ↳ mosaïque de légumes brunoise crus</t>
  </si>
  <si>
    <t xml:space="preserve">    ↳ Beurre doux 82% MG plaquette</t>
  </si>
  <si>
    <t xml:space="preserve">    ↳ BEURRE BLANC</t>
  </si>
  <si>
    <t xml:space="preserve">        ↳ Beurre doux 82% MG plaquette</t>
  </si>
  <si>
    <t xml:space="preserve">        ↳ Échalotes ciselées surgelées</t>
  </si>
  <si>
    <t xml:space="preserve">        ↳ VINAIGRE VIN ROUGE (L) (conv.)</t>
  </si>
  <si>
    <t>conversion</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</si>
  <si>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</si>
  <si>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</si>
  <si>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</si>
  <si>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</si>
  <si>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</si>
  <si>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</si>
  <si>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</si>
  <si>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 xml:space="preserve">    ↳ Safran filaments (Iran)</t>
  </si>
  <si>
    <t xml:space="preserve">    ↳ Sel fin de cuisine</t>
  </si>
  <si>
    <t xml:space="preserve">    ↳ Poivre noir moulu</t>
  </si>
  <si>
    <t xml:space="preserve">    ↳ Piment de Cayenne</t>
  </si>
  <si>
    <t>Fiche technique — FILETS DE POISSON SAFRANÉS AUX PETITS LÉGUMES</t>
  </si>
  <si>
    <t>FILETS DE POISSON SAFRANÉS AUX PETITS LÉGUMES  GRO_CDC_081</t>
  </si>
  <si>
    <t>1.</t>
  </si>
  <si>
    <t>2.</t>
  </si>
  <si>
    <t xml:space="preserve">    Beurre doux 82% MG plaquette</t>
  </si>
  <si>
    <t xml:space="preserve">    Sel fin de cuisine</t>
  </si>
  <si>
    <t xml:space="preserve">    Piment de Cayenne</t>
  </si>
  <si>
    <t>3.</t>
  </si>
  <si>
    <t xml:space="preserve">    BEURRE BLANC</t>
  </si>
  <si>
    <t>4.</t>
  </si>
  <si>
    <t>5.</t>
  </si>
  <si>
    <t>6.</t>
  </si>
  <si>
    <t>↳ BEURRE BLANC  GRO_CDC_207A</t>
  </si>
  <si>
    <t xml:space="preserve">    VINAIGRE VIN ROUGE (L)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</si>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</sst>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16</v>
      </c>
      <c r="E7" s="6">
        <f>D7*$B$2</f>
        <v>16</v>
      </c>
      <c r="F7" t="s">
        <v>15</v>
      </c>
      <c r="G7" s="8">
        <f>E7*2.8</f>
        <v>44.8</v>
      </c>
    </row>
    <row r="8">
      <c r="A8" t="s">
        <v>16</v>
      </c>
      <c r="B8" t="s">
        <v>17</v>
      </c>
      <c r="C8" t="s">
        <v>18</v>
      </c>
      <c r="D8" s="4">
        <v>0.032</v>
      </c>
      <c r="E8" s="6">
        <f>D8*$B$2</f>
        <v>0.032</v>
      </c>
      <c r="F8" t="s">
        <v>19</v>
      </c>
      <c r="G8" s="8">
        <f>E8*9.8</f>
        <v>0.3136</v>
      </c>
    </row>
    <row r="9">
      <c r="A9" t="s">
        <v>20</v>
      </c>
      <c r="B9" t="s">
        <v>21</v>
      </c>
      <c r="C9" t="s">
        <v>18</v>
      </c>
      <c r="D9" s="4">
        <v>0.12</v>
      </c>
      <c r="E9" s="6">
        <f>D9*$B$2</f>
        <v>0.12</v>
      </c>
      <c r="F9" t="s">
        <v>19</v>
      </c>
      <c r="G9" s="8">
        <f>E9*14.8</f>
        <v>1.776</v>
      </c>
    </row>
    <row r="10">
      <c r="A10" t="s">
        <v>22</v>
      </c>
      <c r="B10" t="s">
        <v>23</v>
      </c>
      <c r="C10" t="s">
        <v>18</v>
      </c>
      <c r="D10" s="4">
        <v>0.007</v>
      </c>
      <c r="E10" s="6">
        <f>D10*$B$2</f>
        <v>0.007</v>
      </c>
      <c r="F10" t="s">
        <v>19</v>
      </c>
      <c r="G10" s="8">
        <f>E10*12.5</f>
        <v>0.0875</v>
      </c>
    </row>
    <row r="11">
      <c r="A11" t="s">
        <v>24</v>
      </c>
      <c r="B11" t="s">
        <v>25</v>
      </c>
      <c r="C11" t="s">
        <v>18</v>
      </c>
      <c r="D11" s="4">
        <v>0.006</v>
      </c>
      <c r="E11" s="6">
        <f>D11*$B$2</f>
        <v>0.006</v>
      </c>
      <c r="F11" t="s">
        <v>19</v>
      </c>
      <c r="G11" s="8">
        <f>E11*2800</f>
        <v>16.8</v>
      </c>
    </row>
    <row r="12">
      <c r="A12" t="s">
        <v>26</v>
      </c>
      <c r="B12" t="s">
        <v>27</v>
      </c>
      <c r="C12" t="s">
        <v>28</v>
      </c>
      <c r="D12" s="4">
        <v>10.666667</v>
      </c>
      <c r="E12" s="6">
        <f>D12*$B$2</f>
        <v>10.666667</v>
      </c>
      <c r="F12" t="s">
        <v>29</v>
      </c>
      <c r="G12" s="8">
        <f>E12*1.7899999441</f>
        <v>19.093333</v>
      </c>
    </row>
    <row r="13">
      <c r="A13" t="s">
        <v>30</v>
      </c>
      <c r="B13" t="s">
        <v>31</v>
      </c>
      <c r="C13" t="s">
        <v>32</v>
      </c>
      <c r="D13" s="4">
        <v>0.24</v>
      </c>
      <c r="E13" s="6">
        <f>D13*$B$2</f>
        <v>0.24</v>
      </c>
      <c r="F13" t="s">
        <v>19</v>
      </c>
      <c r="G13" s="8">
        <f>E13*1.5</f>
        <v>0.36</v>
      </c>
    </row>
    <row r="14">
      <c r="A14" t="s">
        <v>33</v>
      </c>
      <c r="B14" t="s">
        <v>34</v>
      </c>
      <c r="C14" t="s">
        <v>35</v>
      </c>
      <c r="D14" s="4">
        <v>36.25</v>
      </c>
      <c r="E14" s="6">
        <f>D14*$B$2</f>
        <v>36.25</v>
      </c>
      <c r="F14" t="s">
        <v>19</v>
      </c>
      <c r="G14" s="8">
        <f>E14*5.2</f>
        <v>188.5</v>
      </c>
    </row>
    <row r="15">
      <c r="A15" t="s">
        <v>36</v>
      </c>
      <c r="B15" t="s">
        <v>37</v>
      </c>
      <c r="C15" t="s">
        <v>38</v>
      </c>
      <c r="D15" s="4">
        <v>4</v>
      </c>
      <c r="E15" s="6">
        <f>D15*$B$2</f>
        <v>4</v>
      </c>
      <c r="F15" t="s">
        <v>19</v>
      </c>
      <c r="G15" s="8">
        <f>E15*3.1</f>
        <v>12.4</v>
      </c>
    </row>
    <row r="16">
      <c r="A16" t="s" s="9">
        <v>39</v>
      </c>
      <c r="B16" t="s">
        <v>40</v>
      </c>
      <c r="C16" t="s">
        <v>41</v>
      </c>
      <c r="D16" s="4">
        <v>8</v>
      </c>
      <c r="E16" s="6">
        <f>D16*$B$2</f>
        <v>8</v>
      </c>
      <c r="F16" t="s">
        <v>3</v>
      </c>
      <c r="G16" s="8">
        <f>E16*0</f>
        <v>0</v>
      </c>
    </row>
    <row r="17">
      <c r="A17" t="s">
        <v>42</v>
      </c>
      <c r="B17" t="s">
        <v>43</v>
      </c>
      <c r="C17" t="s">
        <v>44</v>
      </c>
      <c r="D17" s="4">
        <v>0.473</v>
      </c>
      <c r="E17" s="6">
        <f>D17*$B$2</f>
        <v>0.473</v>
      </c>
      <c r="F17" t="s">
        <v>19</v>
      </c>
      <c r="G17" s="8">
        <f>E17*0.35</f>
        <v>0.16555</v>
      </c>
    </row>
    <row r="18">
      <c r="A18" t="s">
        <v>45</v>
      </c>
      <c r="B18" t="s">
        <v>46</v>
      </c>
      <c r="C18" t="s">
        <v>44</v>
      </c>
      <c r="D18" s="4">
        <v>8</v>
      </c>
      <c r="E18" s="6">
        <f>D18*$B$2</f>
        <v>8</v>
      </c>
      <c r="F18" t="s">
        <v>15</v>
      </c>
      <c r="G18" s="8">
        <f>E18*0.8</f>
        <v>6.4</v>
      </c>
    </row>
    <row r="19">
      <c r="A19" t="s">
        <v>47</v>
      </c>
      <c r="B19" t="s">
        <v>48</v>
      </c>
      <c r="C19" t="s">
        <v>49</v>
      </c>
      <c r="D19" s="4">
        <v>8</v>
      </c>
      <c r="E19" s="6">
        <f>D19*$B$2</f>
        <v>8</v>
      </c>
      <c r="F19" t="s">
        <v>19</v>
      </c>
      <c r="G19" s="8">
        <f>E19*7.5</f>
        <v>60</v>
      </c>
    </row>
    <row r="20">
      <c r="A20" t="s">
        <v>50</v>
      </c>
      <c r="B20" t="s">
        <v>51</v>
      </c>
      <c r="C20" t="s">
        <v>52</v>
      </c>
      <c r="D20" s="4">
        <v>14</v>
      </c>
      <c r="E20" s="6">
        <f>D20*$B$2</f>
        <v>14</v>
      </c>
      <c r="F20" t="s">
        <v>19</v>
      </c>
      <c r="G20" s="8">
        <f>E20*16</f>
        <v>224</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c r="D2" t="inlineStr" s="12">
        <is>
          <t>Mise en place du poste de travail — Vérifier les DLC, peser les denrées, sélectionner le matériel nécessaire. Désinfecter le matériel et le poste de travail suivant les protocoles.</t>
        </is>
      </c>
      <c r="E2" t="s" s="12"/>
      <c r="F2"/>
    </row>
    <row r="3">
      <c r="A3" t="s">
        <v>60</v>
      </c>
      <c r="B3">
        <v>2</v>
      </c>
      <c r="C3"/>
      <c r="D3" t="inlineStr" s="12">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E3" t="s" s="12"/>
      <c r="F3"/>
    </row>
    <row r="4">
      <c r="A4" t="s">
        <v>60</v>
      </c>
      <c r="B4">
        <v>3</v>
      </c>
      <c r="C4"/>
      <c r="D4" t="inlineStr" s="12">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E4" t="s" s="12"/>
      <c r="F4"/>
    </row>
    <row r="5">
      <c r="A5" t="s">
        <v>60</v>
      </c>
      <c r="B5">
        <v>4</v>
      </c>
      <c r="C5"/>
      <c r="D5" t="s" s="12">
        <v>61</v>
      </c>
      <c r="E5" t="s" s="12"/>
      <c r="F5"/>
    </row>
    <row r="6">
      <c r="A6" t="s">
        <v>60</v>
      </c>
      <c r="B6">
        <v>5</v>
      </c>
      <c r="C6"/>
      <c r="D6" t="inlineStr" s="12">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E6" t="s" s="12"/>
      <c r="F6"/>
    </row>
    <row r="7">
      <c r="A7" t="s">
        <v>60</v>
      </c>
      <c r="B7">
        <v>6</v>
      </c>
      <c r="C7"/>
      <c r="D7" t="inlineStr" s="12">
        <is>
          <t>Dresser et servir — Dans l'assiette, faire un lit de brunoise de légumes. Déposer une portion de poisson sur le lit de légumes. Napper de sauce beurre blanc. Parsemer quelques légumes sur la sauce pour le décor.</t>
        </is>
      </c>
      <c r="E7" t="s" s="12"/>
      <c r="F7"/>
    </row>
    <row r="8">
      <c r="A8" t="s">
        <v>62</v>
      </c>
      <c r="B8">
        <v>1</v>
      </c>
      <c r="C8"/>
      <c r="D8" t="inlineStr" s="12">
        <is>
          <t>Mise en place du poste de travail — Vérifier les D.L.C., peser les denrées, sélectionner le matériel. Désinfecter le matériel et le poste de travail suivant les protocoles.</t>
        </is>
      </c>
      <c r="E8" t="s" s="12"/>
      <c r="F8"/>
    </row>
    <row r="9">
      <c r="A9" t="s">
        <v>62</v>
      </c>
      <c r="B9">
        <v>2</v>
      </c>
      <c r="C9"/>
      <c r="D9" t="inlineStr" s="12">
        <is>
          <t>Préparations préliminaires — Déconditionner les échalotes ciselées suivant la procédure. Réserver dans une calotte. Couper le beurre en parcelles de 1cm de côté environ.</t>
        </is>
      </c>
      <c r="E9" t="s" s="12"/>
      <c r="F9"/>
    </row>
    <row r="10">
      <c r="A10" t="s">
        <v>62</v>
      </c>
      <c r="B10">
        <v>3</v>
      </c>
      <c r="C10"/>
      <c r="D10" t="inlineStr" s="12">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10" t="s" s="12"/>
      <c r="F10"/>
    </row>
    <row r="11">
      <c r="A11" t="s">
        <v>62</v>
      </c>
      <c r="B11">
        <v>4</v>
      </c>
      <c r="C11"/>
      <c r="D11" t="inlineStr" s="12">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60</v>
      </c>
      <c r="C2" t="s">
        <v>67</v>
      </c>
      <c r="D2" s="6">
        <f>'Besoins'!$B$2*100</f>
        <v>100</v>
      </c>
      <c r="E2" t="s">
        <v>3</v>
      </c>
    </row>
    <row r="3">
      <c r="A3">
        <v>1</v>
      </c>
      <c r="B3" t="s">
        <v>68</v>
      </c>
      <c r="C3" t="s">
        <v>69</v>
      </c>
      <c r="D3" s="6">
        <f>'Besoins'!$B$2*14</f>
        <v>14</v>
      </c>
      <c r="E3" t="s">
        <v>19</v>
      </c>
    </row>
    <row r="4">
      <c r="A4">
        <v>1</v>
      </c>
      <c r="B4" t="s">
        <v>70</v>
      </c>
      <c r="C4" t="s">
        <v>69</v>
      </c>
      <c r="D4" s="6">
        <f>'Besoins'!$B$2*8</f>
        <v>8</v>
      </c>
      <c r="E4" t="s">
        <v>19</v>
      </c>
    </row>
    <row r="5">
      <c r="A5">
        <v>1</v>
      </c>
      <c r="B5" t="s">
        <v>71</v>
      </c>
      <c r="C5" t="s">
        <v>69</v>
      </c>
      <c r="D5" s="6">
        <f>'Besoins'!$B$2*0.25</f>
        <v>0.25</v>
      </c>
      <c r="E5" t="s">
        <v>19</v>
      </c>
    </row>
    <row r="6">
      <c r="A6">
        <v>1</v>
      </c>
      <c r="B6" t="s">
        <v>72</v>
      </c>
      <c r="C6" t="s">
        <v>67</v>
      </c>
      <c r="D6" s="6">
        <f>'Besoins'!$B$2*800</f>
        <v>800</v>
      </c>
      <c r="E6" t="s">
        <v>3</v>
      </c>
    </row>
    <row r="7">
      <c r="A7">
        <v>2</v>
      </c>
      <c r="B7" t="s">
        <v>73</v>
      </c>
      <c r="C7" t="s">
        <v>69</v>
      </c>
      <c r="D7" s="6">
        <f>'Besoins'!$B$2*36</f>
        <v>36</v>
      </c>
      <c r="E7" t="s">
        <v>19</v>
      </c>
    </row>
    <row r="8">
      <c r="A8">
        <v>2</v>
      </c>
      <c r="B8" t="s">
        <v>74</v>
      </c>
      <c r="C8" t="s">
        <v>69</v>
      </c>
      <c r="D8" s="6">
        <f>'Besoins'!$B$2*8</f>
        <v>8</v>
      </c>
      <c r="E8" t="s">
        <v>19</v>
      </c>
    </row>
    <row r="9">
      <c r="A9">
        <v>2</v>
      </c>
      <c r="B9" t="s">
        <v>75</v>
      </c>
      <c r="C9" t="s">
        <v>76</v>
      </c>
      <c r="D9" s="6">
        <f>'Besoins'!$B$2*16</f>
        <v>16</v>
      </c>
      <c r="E9" t="s">
        <v>15</v>
      </c>
    </row>
    <row r="10">
      <c r="A10">
        <v>2</v>
      </c>
      <c r="B10" t="s">
        <v>77</v>
      </c>
      <c r="C10" t="s">
        <v>69</v>
      </c>
      <c r="D10" s="6">
        <f>'Besoins'!$B$2*8</f>
        <v>8</v>
      </c>
      <c r="E10" t="s">
        <v>15</v>
      </c>
    </row>
    <row r="11">
      <c r="A11">
        <v>2</v>
      </c>
      <c r="B11" t="s">
        <v>78</v>
      </c>
      <c r="C11" t="s">
        <v>69</v>
      </c>
      <c r="D11" s="6">
        <f>'Besoins'!$B$2*4</f>
        <v>4</v>
      </c>
      <c r="E11" t="s">
        <v>19</v>
      </c>
    </row>
    <row r="12">
      <c r="A12">
        <v>2</v>
      </c>
      <c r="B12" t="s">
        <v>79</v>
      </c>
      <c r="C12" t="s">
        <v>69</v>
      </c>
      <c r="D12" s="6">
        <f>'Besoins'!$B$2*0.24</f>
        <v>0.24</v>
      </c>
      <c r="E12" t="s">
        <v>19</v>
      </c>
    </row>
    <row r="13">
      <c r="A13">
        <v>2</v>
      </c>
      <c r="B13" t="s">
        <v>80</v>
      </c>
      <c r="C13" t="s">
        <v>69</v>
      </c>
      <c r="D13" s="6">
        <f>'Besoins'!$B$2*16</f>
        <v>16</v>
      </c>
      <c r="E13" t="s">
        <v>15</v>
      </c>
    </row>
    <row r="14">
      <c r="A14">
        <v>2</v>
      </c>
      <c r="B14" t="s">
        <v>81</v>
      </c>
      <c r="C14" t="s">
        <v>69</v>
      </c>
      <c r="D14" s="6">
        <f>'Besoins'!$B$2*0.4</f>
        <v>0.4</v>
      </c>
      <c r="E14" t="s">
        <v>19</v>
      </c>
    </row>
    <row r="15">
      <c r="A15">
        <v>2</v>
      </c>
      <c r="B15" t="s">
        <v>82</v>
      </c>
      <c r="C15" t="s">
        <v>69</v>
      </c>
      <c r="D15" s="6">
        <f>'Besoins'!$B$2*0.12</f>
        <v>0.12</v>
      </c>
      <c r="E15" t="s">
        <v>19</v>
      </c>
    </row>
    <row r="16">
      <c r="A16">
        <v>2</v>
      </c>
      <c r="B16" t="s">
        <v>83</v>
      </c>
      <c r="C16" t="s">
        <v>69</v>
      </c>
      <c r="D16" s="6">
        <f>'Besoins'!$B$2*0.024</f>
        <v>0.024</v>
      </c>
      <c r="E16" t="s">
        <v>19</v>
      </c>
    </row>
    <row r="17">
      <c r="A17">
        <v>1</v>
      </c>
      <c r="B17" t="s">
        <v>84</v>
      </c>
      <c r="C17" t="s">
        <v>69</v>
      </c>
      <c r="D17" s="6">
        <f>'Besoins'!$B$2*0.006</f>
        <v>0.006</v>
      </c>
      <c r="E17" t="s">
        <v>19</v>
      </c>
    </row>
    <row r="18">
      <c r="A18">
        <v>1</v>
      </c>
      <c r="B18" t="s">
        <v>85</v>
      </c>
      <c r="C18" t="s">
        <v>69</v>
      </c>
      <c r="D18" s="6">
        <f>'Besoins'!$B$2*0.073</f>
        <v>0.073</v>
      </c>
      <c r="E18" t="s">
        <v>19</v>
      </c>
    </row>
    <row r="19">
      <c r="A19">
        <v>1</v>
      </c>
      <c r="B19" t="s">
        <v>86</v>
      </c>
      <c r="C19" t="s">
        <v>69</v>
      </c>
      <c r="D19" s="6">
        <f>'Besoins'!$B$2*0.007</f>
        <v>0.007</v>
      </c>
      <c r="E19" t="s">
        <v>19</v>
      </c>
    </row>
    <row r="20">
      <c r="A20">
        <v>1</v>
      </c>
      <c r="B20" t="s">
        <v>87</v>
      </c>
      <c r="C20" t="s">
        <v>69</v>
      </c>
      <c r="D20" s="6">
        <f>'Besoins'!$B$2*0.008</f>
        <v>0.008</v>
      </c>
      <c r="E2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2">
        <v>88</v>
      </c>
      <c r="B1"/>
      <c r="C1"/>
      <c r="D1"/>
    </row>
    <row r="2">
      <c r="A2" t="str" s="13">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4">
        <v>89</v>
      </c>
      <c r="B4"/>
      <c r="C4"/>
      <c r="D4"/>
    </row>
    <row r="5">
      <c r="A5" t="s" s="15">
        <v>90</v>
      </c>
      <c r="B5" t="str" s="12">
        <f>Procedure!D2</f>
        <v>Mise en place du poste de travail — Vérifier les DLC, peser les denrées, sélectionner le matériel nécessaire. Désinfecter le matériel et le poste de travail suivant les protocoles.</v>
      </c>
      <c r="C5"/>
      <c r="D5"/>
    </row>
    <row r="6">
      <c r="A6" t="s" s="15">
        <v>91</v>
      </c>
      <c r="B6" t="str" s="12">
        <f>Procedure!D3</f>
        <v>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v>
      </c>
      <c r="C6"/>
      <c r="D6"/>
    </row>
    <row r="7">
      <c r="A7"/>
      <c r="B7" t="str">
        <f>Besoins!B20</f>
        <v>Filets de colin lieu</v>
      </c>
      <c r="C7" s="6">
        <f>Besoins!E20</f>
        <v>14</v>
      </c>
      <c r="D7" t="str">
        <f>Besoins!F20</f>
        <v>kg</v>
      </c>
    </row>
    <row r="8">
      <c r="A8"/>
      <c r="B8" t="str">
        <f>Besoins!B16</f>
        <v>mosaïque de légumes brunoise crus</v>
      </c>
      <c r="C8" s="6">
        <f>Besoins!E16</f>
        <v>8</v>
      </c>
      <c r="D8" t="str">
        <f>Besoins!F16</f>
        <v>kg</v>
      </c>
    </row>
    <row r="9">
      <c r="A9"/>
      <c r="B9" t="s">
        <v>92</v>
      </c>
      <c r="C9" s="6">
        <f>'Besoins'!$B$2*0.25</f>
        <v>0.25</v>
      </c>
      <c r="D9" t="s">
        <v>19</v>
      </c>
    </row>
    <row r="10">
      <c r="A10"/>
      <c r="B10" t="s">
        <v>93</v>
      </c>
      <c r="C10" s="6">
        <f>'Besoins'!$B$2*0.073</f>
        <v>0.073</v>
      </c>
      <c r="D10" t="s">
        <v>19</v>
      </c>
    </row>
    <row r="11">
      <c r="A11"/>
      <c r="B11" t="str">
        <f>Besoins!B10</f>
        <v>Poivre noir moulu</v>
      </c>
      <c r="C11" s="6">
        <f>Besoins!E10</f>
        <v>0.007</v>
      </c>
      <c r="D11" t="str">
        <f>Besoins!F10</f>
        <v>kg</v>
      </c>
    </row>
    <row r="12">
      <c r="A12"/>
      <c r="B12" t="s">
        <v>94</v>
      </c>
      <c r="C12" s="6">
        <f>'Besoins'!$B$2*0.008</f>
        <v>0.008</v>
      </c>
      <c r="D12" t="s">
        <v>19</v>
      </c>
    </row>
    <row r="13">
      <c r="A13" t="s" s="15">
        <v>95</v>
      </c>
      <c r="B13" t="str" s="12">
        <f>Procedure!D4</f>
        <v>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v>
      </c>
      <c r="C13"/>
      <c r="D13"/>
    </row>
    <row r="14">
      <c r="A14"/>
      <c r="B14" t="s">
        <v>96</v>
      </c>
      <c r="C14" s="6">
        <f>'Besoins'!$B$2*800</f>
        <v>800</v>
      </c>
      <c r="D14" t="s">
        <v>3</v>
      </c>
    </row>
    <row r="15">
      <c r="A15"/>
      <c r="B15" t="str">
        <f>Besoins!B11</f>
        <v>Safran filaments (Iran)</v>
      </c>
      <c r="C15" s="6">
        <f>Besoins!E11</f>
        <v>0.006</v>
      </c>
      <c r="D15" t="str">
        <f>Besoins!F11</f>
        <v>kg</v>
      </c>
    </row>
    <row r="16">
      <c r="A16" t="s" s="15">
        <v>97</v>
      </c>
      <c r="B16" t="str" s="12">
        <f>Procedure!D5</f>
        <v>Cuire la brunoise — Préchauffer le four sur la position vapeur. Cuire la brunoise à la vapeur pendant 7 à 8 minutes. Vérifier la cuisson. Réserver au chaud.</v>
      </c>
      <c r="C16"/>
      <c r="D16"/>
    </row>
    <row r="17">
      <c r="A17"/>
      <c r="B17" t="str">
        <f>Besoins!B16</f>
        <v>mosaïque de légumes brunoise crus</v>
      </c>
      <c r="C17" s="6">
        <f>Besoins!E16</f>
        <v>8</v>
      </c>
      <c r="D17" t="str">
        <f>Besoins!F16</f>
        <v>kg</v>
      </c>
    </row>
    <row r="18">
      <c r="A18" t="s" s="15">
        <v>98</v>
      </c>
      <c r="B18" t="str" s="12">
        <f>Procedure!D6</f>
        <v>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v>
      </c>
      <c r="C18"/>
      <c r="D18"/>
    </row>
    <row r="19">
      <c r="A19" t="s" s="15">
        <v>99</v>
      </c>
      <c r="B19" t="str" s="12">
        <f>Procedure!D7</f>
        <v>Dresser et servir — Dans l'assiette, faire un lit de brunoise de légumes. Déposer une portion de poisson sur le lit de légumes. Napper de sauce beurre blanc. Parsemer quelques légumes sur la sauce pour le décor.</v>
      </c>
      <c r="C19"/>
      <c r="D19"/>
    </row>
    <row r="20">
      <c r="A20"/>
      <c r="B20"/>
      <c r="C20"/>
      <c r="D20"/>
    </row>
    <row r="21">
      <c r="A21" t="s" s="14">
        <v>100</v>
      </c>
      <c r="B21"/>
      <c r="C21"/>
      <c r="D21"/>
    </row>
    <row r="22">
      <c r="A22" t="s" s="15">
        <v>90</v>
      </c>
      <c r="B22" t="str" s="12">
        <f>Procedure!D8</f>
        <v>Mise en place du poste de travail — Vérifier les D.L.C., peser les denrées, sélectionner le matériel. Désinfecter le matériel et le poste de travail suivant les protocoles.</v>
      </c>
      <c r="C22"/>
      <c r="D22"/>
    </row>
    <row r="23">
      <c r="A23" t="s" s="15">
        <v>91</v>
      </c>
      <c r="B23" t="str" s="12">
        <f>Procedure!D9</f>
        <v>Préparations préliminaires — Déconditionner les échalotes ciselées suivant la procédure. Réserver dans une calotte. Couper le beurre en parcelles de 1cm de côté environ.</v>
      </c>
      <c r="C23"/>
      <c r="D23"/>
    </row>
    <row r="24">
      <c r="A24"/>
      <c r="B24" t="str">
        <f>Besoins!B19</f>
        <v>Échalotes ciselées surgelées</v>
      </c>
      <c r="C24" s="6">
        <f>Besoins!E19</f>
        <v>8</v>
      </c>
      <c r="D24" t="str">
        <f>Besoins!F19</f>
        <v>kg</v>
      </c>
    </row>
    <row r="25">
      <c r="A25" t="s" s="15">
        <v>95</v>
      </c>
      <c r="B25" t="str" s="12">
        <f>Procedure!D10</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25"/>
      <c r="D25"/>
    </row>
    <row r="26">
      <c r="A26"/>
      <c r="B26" t="str">
        <f>Besoins!B19</f>
        <v>Échalotes ciselées surgelées</v>
      </c>
      <c r="C26" s="6">
        <f>Besoins!E19</f>
        <v>8</v>
      </c>
      <c r="D26" t="str">
        <f>Besoins!F19</f>
        <v>kg</v>
      </c>
    </row>
    <row r="27">
      <c r="A27"/>
      <c r="B27" t="s">
        <v>101</v>
      </c>
      <c r="C27" s="6">
        <f>'Besoins'!$B$2*16</f>
        <v>16</v>
      </c>
      <c r="D27" t="s">
        <v>15</v>
      </c>
    </row>
    <row r="28">
      <c r="A28"/>
      <c r="B28" t="str">
        <f>Besoins!B18</f>
        <v>Vinaigre blanc d'alcool</v>
      </c>
      <c r="C28" s="6">
        <f>Besoins!E18</f>
        <v>8</v>
      </c>
      <c r="D28" t="str">
        <f>Besoins!F18</f>
        <v>lt</v>
      </c>
    </row>
    <row r="29">
      <c r="A29"/>
      <c r="B29" t="str">
        <f>Besoins!B15</f>
        <v>Crème fraîche épaisse 30% MG</v>
      </c>
      <c r="C29" s="6">
        <f>Besoins!E15</f>
        <v>4</v>
      </c>
      <c r="D29" t="str">
        <f>Besoins!F15</f>
        <v>kg</v>
      </c>
    </row>
    <row r="30">
      <c r="A30"/>
      <c r="B30" t="str">
        <f>Besoins!B7</f>
        <v>Vin blanc sec de cuisson</v>
      </c>
      <c r="C30" s="6">
        <f>Besoins!E7</f>
        <v>16</v>
      </c>
      <c r="D30" t="str">
        <f>Besoins!F7</f>
        <v>lt</v>
      </c>
    </row>
    <row r="31">
      <c r="A31" t="s" s="15">
        <v>97</v>
      </c>
      <c r="B31" t="str" s="12">
        <f>Procedure!D11</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31"/>
      <c r="D31"/>
    </row>
    <row r="32">
      <c r="A32"/>
      <c r="B32" t="s">
        <v>92</v>
      </c>
      <c r="C32" s="6">
        <f>'Besoins'!$B$2*36</f>
        <v>36</v>
      </c>
      <c r="D32" t="s">
        <v>19</v>
      </c>
    </row>
    <row r="33">
      <c r="A33"/>
      <c r="B33" t="str">
        <f>Besoins!B13</f>
        <v>Fécule de pomme de terre</v>
      </c>
      <c r="C33" s="6">
        <f>Besoins!E13</f>
        <v>0.24</v>
      </c>
      <c r="D33" t="str">
        <f>Besoins!F13</f>
        <v>kg</v>
      </c>
    </row>
    <row r="34">
      <c r="A34"/>
      <c r="B34" t="s">
        <v>93</v>
      </c>
      <c r="C34" s="6">
        <f>'Besoins'!$B$2*0.4</f>
        <v>0.4</v>
      </c>
      <c r="D34" t="s">
        <v>19</v>
      </c>
    </row>
    <row r="35">
      <c r="A35"/>
      <c r="B35" t="str">
        <f>Besoins!B9</f>
        <v>Poivre blanc moulu</v>
      </c>
      <c r="C35" s="6">
        <f>Besoins!E9</f>
        <v>0.12</v>
      </c>
      <c r="D35" t="str">
        <f>Besoins!F9</f>
        <v>kg</v>
      </c>
    </row>
    <row r="36">
      <c r="A36"/>
      <c r="B36" t="s">
        <v>94</v>
      </c>
      <c r="C36" s="6">
        <f>'Besoins'!$B$2*0.024</f>
        <v>0.024</v>
      </c>
      <c r="D36" t="s">
        <v>19</v>
      </c>
    </row>
    <row r="37">
      <c r="A37"/>
      <c r="B37"/>
      <c r="C37"/>
      <c r="D37"/>
    </row>
    <row r="38">
      <c r="A38" t="s" s="16">
        <v>102</v>
      </c>
      <c r="B38"/>
      <c r="C38"/>
      <c r="D38"/>
    </row>
  </sheetData>
  <sheetProtection sheet="1" formatRows="0" formatColumns="0"/>
  <mergeCells count="15">
    <mergeCell ref="A1:D1"/>
    <mergeCell ref="A2:D2"/>
    <mergeCell ref="A4:D4"/>
    <mergeCell ref="B5:D5"/>
    <mergeCell ref="B6:D6"/>
    <mergeCell ref="B13:D13"/>
    <mergeCell ref="B16:D16"/>
    <mergeCell ref="B18:D18"/>
    <mergeCell ref="B19:D19"/>
    <mergeCell ref="A21:D21"/>
    <mergeCell ref="B22:D22"/>
    <mergeCell ref="B23:D23"/>
    <mergeCell ref="B25:D25"/>
    <mergeCell ref="B31:D31"/>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2026-09-15T22:22:15Z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2026-09-15T22:22:15Z</dcterms:modified>
  <cp:revision>1</cp:revision>
</cp:coreProperties>
</file>