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<sst xmlns="http://schemas.openxmlformats.org/spreadsheetml/2006/main" count="106" uniqueCount="106">
  <si>
    <t>Besoins matière</t>
  </si>
  <si>
    <t>Multiplicateur souhaité</t>
  </si>
  <si>
    <t>Quantité de référence</t>
  </si>
  <si>
    <t>pc</t>
  </si>
  <si>
    <t>Quantité obtenue</t>
  </si>
  <si>
    <t>Code</t>
  </si>
  <si>
    <t>Matière première</t>
  </si>
  <si>
    <t>Classe</t>
  </si>
  <si>
    <t>Base (×1, modifiable)</t>
  </si>
  <si>
    <t>Quantité</t>
  </si>
  <si>
    <t>Unité</t>
  </si>
  <si>
    <t>Coût</t>
  </si>
  <si>
    <t>CONS-CHAMPIG-PI</t>
  </si>
  <si>
    <t>Champignons de Paris tranchés boîte</t>
  </si>
  <si>
    <t>Conserves de légumes</t>
  </si>
  <si>
    <t>kg</t>
  </si>
  <si>
    <t>00000061</t>
  </si>
  <si>
    <t>EAU</t>
  </si>
  <si>
    <t>Matières diverses (à trier)</t>
  </si>
  <si>
    <t>lt</t>
  </si>
  <si>
    <t>00001743</t>
  </si>
  <si>
    <t>farine de blé tamisée type 55</t>
  </si>
  <si>
    <t>Épicerie salée</t>
  </si>
  <si>
    <t>EPI-PIMENT-CAYE</t>
  </si>
  <si>
    <t>Piment de Cayenne</t>
  </si>
  <si>
    <t>Épices en poudre et graines</t>
  </si>
  <si>
    <t>EPI-POIVRE-NOIR</t>
  </si>
  <si>
    <t>Poivre noir moulu</t>
  </si>
  <si>
    <t>FOND-POISS-CONC</t>
  </si>
  <si>
    <t>Fumet de poisson concentré</t>
  </si>
  <si>
    <t>Fonds concentrés et extraits</t>
  </si>
  <si>
    <t>KNORR-FUMET-POIS</t>
  </si>
  <si>
    <t>Fumet de Poisson déshydraté (Knorr Professional)</t>
  </si>
  <si>
    <t>Fonds déshydratés et poudres</t>
  </si>
  <si>
    <t>BEU-CUISINE</t>
  </si>
  <si>
    <t>Beurre de cuisine bloc 10 kg</t>
  </si>
  <si>
    <t>Beurres et margarines</t>
  </si>
  <si>
    <t>BEU-DOUX</t>
  </si>
  <si>
    <t>Beurre doux 82% MG plaquette</t>
  </si>
  <si>
    <t>CRE-FRAICHE-LI</t>
  </si>
  <si>
    <t>Crème fraîche liquide 15% MG allégée</t>
  </si>
  <si>
    <t>Crèmes fraîches et laitières</t>
  </si>
  <si>
    <t>RNM10350123</t>
  </si>
  <si>
    <t>CRESSON France botte</t>
  </si>
  <si>
    <t>Légumes</t>
  </si>
  <si>
    <t>bte</t>
  </si>
  <si>
    <t>SEL-FIN</t>
  </si>
  <si>
    <t>Sel fin de cuisine</t>
  </si>
  <si>
    <t>Sels et condiments de base</t>
  </si>
  <si>
    <t>RNMS00433</t>
  </si>
  <si>
    <t>Filets de colin lieu</t>
  </si>
  <si>
    <t>Poissons et fruits de mer surgelés</t>
  </si>
  <si>
    <t>Total</t>
  </si>
  <si>
    <t>Recette</t>
  </si>
  <si>
    <t>#</t>
  </si>
  <si>
    <t>Verbe</t>
  </si>
  <si>
    <t>Étape</t>
  </si>
  <si>
    <t>Précision technique</t>
  </si>
  <si>
    <t>Durée</t>
  </si>
  <si>
    <t>FRICASSÉE DE POISSON SAUCE CRESSONNETTE</t>
  </si>
  <si>
    <t>Dresser et servir — Dressez les morceaux de poisson à l'assiette, nappez de sauce. Accompagnez de riz pilaf, de pommes vapeur, etc.</t>
  </si>
  <si>
    <t>Fumet de poisson reconstitue (collectivite)</t>
  </si>
  <si>
    <t>DISSOUDRE</t>
  </si>
  <si>
    <t>Délayer la poudre dans l'eau froide en fouettant, puis porter à ébullition en remuant régulièrement.</t>
  </si>
  <si>
    <t>Roux Blanc</t>
  </si>
  <si>
    <t>METTRE EN PLACE</t>
  </si>
  <si>
    <t>Mettre en place — Peser, mesurer et contrôler les denrées. Tamiser la farine. Découper le beurre en parcelles.</t>
  </si>
  <si>
    <t>ÉTUVER</t>
  </si>
  <si>
    <t>RÉDUIRE</t>
  </si>
  <si>
    <t>3 à 4 min</t>
  </si>
  <si>
    <t>REFROIDIR</t>
  </si>
  <si>
    <t>Refroidir rapidement — Retirer la sauteuse du feu. Si nécessaire, plonger le fond dans une plaque d'eau froide pour stopper la cuisson.</t>
  </si>
  <si>
    <t>Niveau</t>
  </si>
  <si>
    <t>Composant</t>
  </si>
  <si>
    <t>Type</t>
  </si>
  <si>
    <t>Quantité (× multiplicateur, voir feuille Besoins)</t>
  </si>
  <si>
    <t>recette</t>
  </si>
  <si>
    <t xml:space="preserve">    ↳ Filets de colin lieu</t>
  </si>
  <si>
    <t>matiere</t>
  </si>
  <si>
    <t xml:space="preserve">    ↳ Champignons de Paris tranchés boîte</t>
  </si>
  <si>
    <t xml:space="preserve">    ↳ Beurre doux 82% MG plaquette</t>
  </si>
  <si>
    <t xml:space="preserve">    ↳ Fumet de poisson reconstitue (collectivite)</t>
  </si>
  <si>
    <t xml:space="preserve">        ↳ EAU</t>
  </si>
  <si>
    <t xml:space="preserve">        ↳ Fumet de Poisson déshydraté (Knorr Professional)</t>
  </si>
  <si>
    <t xml:space="preserve">    ↳ Fumet de poisson concentré</t>
  </si>
  <si>
    <t xml:space="preserve">    ↳ Crème fraîche liquide 15% MG allégée</t>
  </si>
  <si>
    <t xml:space="preserve">    ↳ CRESSON France botte</t>
  </si>
  <si>
    <t xml:space="preserve">    ↳ Sel fin de cuisine</t>
  </si>
  <si>
    <t xml:space="preserve">    ↳ Poivre noir moulu</t>
  </si>
  <si>
    <t xml:space="preserve">    ↳ Piment de Cayenne</t>
  </si>
  <si>
    <t xml:space="preserve">    ↳ Roux Blanc</t>
  </si>
  <si>
    <t xml:space="preserve">        ↳ Beurre de cuisine bloc 10 kg</t>
  </si>
  <si>
    <t xml:space="preserve">        ↳ farine de blé tamisée type 55</t>
  </si>
  <si>
    <t>Fiche technique — FRICASSÉE DE POISSON SAUCE CRESSONNETTE</t>
  </si>
  <si>
    <t>FRICASSÉE DE POISSON SAUCE CRESSONNETTE  GRO_CDC_072</t>
  </si>
  <si>
    <t>1.</t>
  </si>
  <si>
    <t>2.</t>
  </si>
  <si>
    <t>3.</t>
  </si>
  <si>
    <t xml:space="preserve">    Roux Blanc</t>
  </si>
  <si>
    <t>4.</t>
  </si>
  <si>
    <t xml:space="preserve">    Fumet de poisson reconstitue (collectivite)</t>
  </si>
  <si>
    <t>5.</t>
  </si>
  <si>
    <t>6.</t>
  </si>
  <si>
    <t>↳ Fumet de poisson reconstitue (collectivite)  GRO-FUMET-POISS</t>
  </si>
  <si>
    <t>↳ Roux Blanc  00SAU_REC001</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</si>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</sst>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9">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0" fillId="0" borderId="0" xfId="0" applyAlignment="1">
      <alignment horizontal="right"/>
    </xf>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0"/>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4.6</v>
      </c>
      <c r="E7" s="6">
        <f>D7*$B$2</f>
        <v>4.6</v>
      </c>
      <c r="F7" t="s">
        <v>15</v>
      </c>
      <c r="G7" s="8">
        <f>E7*3.2</f>
        <v>14.72</v>
      </c>
    </row>
    <row r="8">
      <c r="A8" t="s" s="9">
        <v>16</v>
      </c>
      <c r="B8" t="s">
        <v>17</v>
      </c>
      <c r="C8" t="s">
        <v>18</v>
      </c>
      <c r="D8" s="4">
        <v>9.85</v>
      </c>
      <c r="E8" s="6">
        <f>D8*$B$2</f>
        <v>9.85</v>
      </c>
      <c r="F8" t="s">
        <v>19</v>
      </c>
      <c r="G8" s="8">
        <f>E8*0.003</f>
        <v>0.02955</v>
      </c>
    </row>
    <row r="9">
      <c r="A9" t="s" s="9">
        <v>20</v>
      </c>
      <c r="B9" t="s">
        <v>21</v>
      </c>
      <c r="C9" t="s">
        <v>22</v>
      </c>
      <c r="D9" s="4">
        <v>0.72</v>
      </c>
      <c r="E9" s="6">
        <f>D9*$B$2</f>
        <v>0.72</v>
      </c>
      <c r="F9" t="s">
        <v>3</v>
      </c>
      <c r="G9" s="8">
        <f>E9*0</f>
        <v>0</v>
      </c>
    </row>
    <row r="10">
      <c r="A10" t="s">
        <v>23</v>
      </c>
      <c r="B10" t="s">
        <v>24</v>
      </c>
      <c r="C10" t="s">
        <v>25</v>
      </c>
      <c r="D10" s="4">
        <v>0.008</v>
      </c>
      <c r="E10" s="6">
        <f>D10*$B$2</f>
        <v>0.008</v>
      </c>
      <c r="F10" t="s">
        <v>15</v>
      </c>
      <c r="G10" s="8">
        <f>E10*9.8</f>
        <v>0.0784</v>
      </c>
    </row>
    <row r="11">
      <c r="A11" t="s">
        <v>26</v>
      </c>
      <c r="B11" t="s">
        <v>27</v>
      </c>
      <c r="C11" t="s">
        <v>25</v>
      </c>
      <c r="D11" s="4">
        <v>0.007</v>
      </c>
      <c r="E11" s="6">
        <f>D11*$B$2</f>
        <v>0.007</v>
      </c>
      <c r="F11" t="s">
        <v>15</v>
      </c>
      <c r="G11" s="8">
        <f>E11*12.5</f>
        <v>0.0875</v>
      </c>
    </row>
    <row r="12">
      <c r="A12" t="s">
        <v>28</v>
      </c>
      <c r="B12" t="s">
        <v>29</v>
      </c>
      <c r="C12" t="s">
        <v>30</v>
      </c>
      <c r="D12" s="4">
        <v>0.1</v>
      </c>
      <c r="E12" s="6">
        <f>D12*$B$2</f>
        <v>0.1</v>
      </c>
      <c r="F12" t="s">
        <v>15</v>
      </c>
      <c r="G12" s="8">
        <f>E12*30</f>
        <v>3</v>
      </c>
    </row>
    <row r="13">
      <c r="A13" t="s">
        <v>31</v>
      </c>
      <c r="B13" t="s">
        <v>32</v>
      </c>
      <c r="C13" t="s">
        <v>33</v>
      </c>
      <c r="D13" s="4">
        <v>0.15</v>
      </c>
      <c r="E13" s="6">
        <f>D13*$B$2</f>
        <v>0.15</v>
      </c>
      <c r="F13" t="s">
        <v>15</v>
      </c>
      <c r="G13" s="8">
        <f>E13*0</f>
        <v>0</v>
      </c>
    </row>
    <row r="14">
      <c r="A14" t="s">
        <v>34</v>
      </c>
      <c r="B14" t="s">
        <v>35</v>
      </c>
      <c r="C14" t="s">
        <v>36</v>
      </c>
      <c r="D14" s="4">
        <v>0.72</v>
      </c>
      <c r="E14" s="6">
        <f>D14*$B$2</f>
        <v>0.72</v>
      </c>
      <c r="F14" t="s">
        <v>15</v>
      </c>
      <c r="G14" s="8">
        <f>E14*4.9</f>
        <v>3.528</v>
      </c>
    </row>
    <row r="15">
      <c r="A15" t="s">
        <v>37</v>
      </c>
      <c r="B15" t="s">
        <v>38</v>
      </c>
      <c r="C15" t="s">
        <v>36</v>
      </c>
      <c r="D15" s="4">
        <v>0.25</v>
      </c>
      <c r="E15" s="6">
        <f>D15*$B$2</f>
        <v>0.25</v>
      </c>
      <c r="F15" t="s">
        <v>15</v>
      </c>
      <c r="G15" s="8">
        <f>E15*5.2</f>
        <v>1.3</v>
      </c>
    </row>
    <row r="16">
      <c r="A16" t="s">
        <v>39</v>
      </c>
      <c r="B16" t="s">
        <v>40</v>
      </c>
      <c r="C16" t="s">
        <v>41</v>
      </c>
      <c r="D16" s="4">
        <v>2</v>
      </c>
      <c r="E16" s="6">
        <f>D16*$B$2</f>
        <v>2</v>
      </c>
      <c r="F16" t="s">
        <v>19</v>
      </c>
      <c r="G16" s="8">
        <f>E16*2.2</f>
        <v>4.4</v>
      </c>
    </row>
    <row r="17">
      <c r="A17" t="s">
        <v>42</v>
      </c>
      <c r="B17" t="s">
        <v>43</v>
      </c>
      <c r="C17" t="s">
        <v>44</v>
      </c>
      <c r="D17" s="4">
        <v>1</v>
      </c>
      <c r="E17" s="6">
        <f>D17*$B$2</f>
        <v>1</v>
      </c>
      <c r="F17" t="s">
        <v>45</v>
      </c>
      <c r="G17" s="8">
        <f>E17*1.65</f>
        <v>1.65</v>
      </c>
    </row>
    <row r="18">
      <c r="A18" t="s">
        <v>46</v>
      </c>
      <c r="B18" t="s">
        <v>47</v>
      </c>
      <c r="C18" t="s">
        <v>48</v>
      </c>
      <c r="D18" s="4">
        <v>0.073</v>
      </c>
      <c r="E18" s="6">
        <f>D18*$B$2</f>
        <v>0.073</v>
      </c>
      <c r="F18" t="s">
        <v>15</v>
      </c>
      <c r="G18" s="8">
        <f>E18*0.35</f>
        <v>0.02555</v>
      </c>
    </row>
    <row r="19">
      <c r="A19" t="s">
        <v>49</v>
      </c>
      <c r="B19" t="s">
        <v>50</v>
      </c>
      <c r="C19" t="s">
        <v>51</v>
      </c>
      <c r="D19" s="4">
        <v>16</v>
      </c>
      <c r="E19" s="6">
        <f>D19*$B$2</f>
        <v>16</v>
      </c>
      <c r="F19" t="s">
        <v>15</v>
      </c>
      <c r="G19" s="8">
        <f>E19*16</f>
        <v>256</v>
      </c>
    </row>
    <row r="20">
      <c r="A20"/>
      <c r="B20"/>
      <c r="C20"/>
      <c r="D20"/>
      <c r="E20"/>
      <c r="F20" t="s" s="10">
        <v>52</v>
      </c>
      <c r="G20" s="11">
        <f>SUM(G7:G19)</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2"/>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53</v>
      </c>
      <c r="B1" t="s" s="7">
        <v>54</v>
      </c>
      <c r="C1" t="s" s="7">
        <v>55</v>
      </c>
      <c r="D1" t="s" s="7">
        <v>56</v>
      </c>
      <c r="E1" t="s" s="7">
        <v>57</v>
      </c>
      <c r="F1" t="s" s="7">
        <v>58</v>
      </c>
    </row>
    <row r="2">
      <c r="A2" t="s">
        <v>59</v>
      </c>
      <c r="B2">
        <v>1</v>
      </c>
      <c r="C2"/>
      <c r="D2" t="inlineStr" s="12">
        <is>
          <t>Mise en place du poste de travail — Vérifiez les DLC, pesez les denrées, sélectionnez le matériel nécessaire. Désinfectez le matériel et le poste de travail suivant les protocoles.</t>
        </is>
      </c>
      <c r="E2" t="s" s="12"/>
      <c r="F2"/>
    </row>
    <row r="3">
      <c r="A3" t="s">
        <v>59</v>
      </c>
      <c r="B3">
        <v>2</v>
      </c>
      <c r="C3"/>
      <c r="D3" t="inlineStr" s="12">
        <is>
          <t>Préparations préliminaires — La veille, décongelez le poisson suivant la procédure. Habillez, lavez et égouttez le poisson. Détaillez le poisson en morceaux de 40 g environ. Réservez au froid dans un bac GN 2/1 H 200 en polycarbonate, muni d'une grille égouttoir. Déconditionnez les boîtes de champignons suivant la procédure. Égouttez les champignons dans 1 bac GN 1/1 H 100 perforé en prenant soin de récupérer leur jus dans une calotte. Lavez, désinfectez et égouttez le cresson. Réservez au froid. Dans une russe, faites fondre 250 g de beurre. Au pinceau, badigeonnez le fond de 6 bacs GN 1/1 H 65. Réservez.</t>
        </is>
      </c>
      <c r="E3" t="s" s="12"/>
      <c r="F3"/>
    </row>
    <row r="4">
      <c r="A4" t="s">
        <v>59</v>
      </c>
      <c r="B4">
        <v>3</v>
      </c>
      <c r="C4"/>
      <c r="D4" t="inlineStr" s="12">
        <is>
          <t>Confectionner le roux — Dans un rondeau, faites fondre le beurre. Ajoutez la farine tamisée. Mélangez au fouet. Laissez cuire sans coloration. Au terme de la cuisson, le roux blanchit et devient mousseux. Laissez refroidir le roux dans le rondeau qui servira ultérieurement à confectionner la sauce.</t>
        </is>
      </c>
      <c r="E4" t="s" s="12"/>
      <c r="F4"/>
    </row>
    <row r="5">
      <c r="A5" t="s">
        <v>59</v>
      </c>
      <c r="B5">
        <v>4</v>
      </c>
      <c r="C5"/>
      <c r="D5" t="inlineStr" s="12">
        <is>
          <t>Confectionner la sauce — Mettez le cresson dans un bac GN 1/1 H 65 perforé. Passez 5 minutes à la vapeur. Rafraîchissez et égouttez le cresson dans son bac perforé doublé d'un bac plein. Réservez au froid. Réalisez 10 L de fumet de poisson à partir de fond déshydraté, en utilisant le jus des champignons pour sa réhydratation et en se reportant aux recommandations du fabricant. Versez le fumet bouillant sur le roux froid. Mélangez au fouet. Portez à ébullition puis réduisez la source de chaleur et laissez cuire à feu doux pendant 10 minutes. Ajoutez le cresson, mixez le cresson dans la sauce. Assaisonnez. Ajoutez la crème fraîche et la glace de poisson. Montez et émulsionnez la sauce au mixeur afin de la rendre onctueuse et moussante. Rectifiez l'assaisonnement.</t>
        </is>
      </c>
      <c r="E5" t="s" s="12"/>
      <c r="F5"/>
    </row>
    <row r="6">
      <c r="A6" t="s">
        <v>59</v>
      </c>
      <c r="B6">
        <v>5</v>
      </c>
      <c r="C6"/>
      <c r="D6" t="inlineStr" s="12">
        <is>
          <t>Marquer la cuisson du poisson — Préchauffez le four sur la position vapeur. Dans les bacs beurrés, plaquez les morceaux de poisson. Étagez les bacs sur l'échelle de cuisson. Posez la sonde de cuisson au cœur d'un morceau de poisson. Enfournez. Cuisez à la vapeur. Atteignez la température de +63°C à cœur. Arrêtez la source de chaleur. Laissez s'égoutter le poisson dans le four. Versez le poisson cuit dans 6 bacs GN 1/1 H 65. Répartissez la sauce cressonnette sur le poisson. Agitez légèrement chaque bac d'un mouvement circulaire afin de lier ensemble la sauce et le poisson. Respectez la procédure de fin de cuisson. Couvrez. Stockez en armoire chaude et maintenez à la température de +63°C en attente de consommation.</t>
        </is>
      </c>
      <c r="E6" t="s" s="12"/>
      <c r="F6"/>
    </row>
    <row r="7">
      <c r="A7" t="s">
        <v>59</v>
      </c>
      <c r="B7">
        <v>6</v>
      </c>
      <c r="C7"/>
      <c r="D7" t="s" s="12">
        <v>60</v>
      </c>
      <c r="E7" t="s" s="12"/>
      <c r="F7"/>
    </row>
    <row r="8">
      <c r="A8" t="s">
        <v>61</v>
      </c>
      <c r="B8">
        <v>1</v>
      </c>
      <c r="C8" t="s">
        <v>62</v>
      </c>
      <c r="D8" t="s" s="12">
        <v>63</v>
      </c>
      <c r="E8" t="s" s="12"/>
      <c r="F8"/>
    </row>
    <row r="9">
      <c r="A9" t="s">
        <v>64</v>
      </c>
      <c r="B9">
        <v>1</v>
      </c>
      <c r="C9" t="s">
        <v>65</v>
      </c>
      <c r="D9" t="s" s="12">
        <v>66</v>
      </c>
      <c r="E9" t="s" s="12"/>
      <c r="F9"/>
    </row>
    <row r="10">
      <c r="A10" t="s">
        <v>64</v>
      </c>
      <c r="B10">
        <v>2</v>
      </c>
      <c r="C10" t="s">
        <v>67</v>
      </c>
      <c r="D10" t="inlineStr" s="12">
        <is>
          <t>Réaliser le roux — Faire fondre le beurre en parcelles dans une sauteuse suffisamment grande. Ajouter la farine tamisée dès que le beurre est fondu. Mélanger à l'aide d'une spatule ou d'un fouet à sauce jusqu'à obtenir un mélange lisse et homogène.</t>
        </is>
      </c>
      <c r="E10" t="s" s="12"/>
      <c r="F10"/>
    </row>
    <row r="11">
      <c r="A11" t="s">
        <v>64</v>
      </c>
      <c r="B11">
        <v>3</v>
      </c>
      <c r="C11" t="s">
        <v>68</v>
      </c>
      <c r="D11" t="inlineStr" s="12">
        <is>
          <t>Cuire le roux blanc — Cuire très doucement à feu réduit sans arrêter de mélanger. Arrêter la cuisson lorsqu'il blanchit et devient mousseux — on dit alors qu'il « fleurit ».</t>
        </is>
      </c>
      <c r="E11" t="s" s="12">
        <v>69</v>
      </c>
      <c r="F11"/>
    </row>
    <row r="12">
      <c r="A12" t="s">
        <v>64</v>
      </c>
      <c r="B12">
        <v>4</v>
      </c>
      <c r="C12" t="s">
        <v>70</v>
      </c>
      <c r="D12" t="s" s="12">
        <v>71</v>
      </c>
      <c r="E12" t="s" s="12"/>
      <c r="F12"/>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7"/>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72</v>
      </c>
      <c r="B1" t="s" s="7">
        <v>73</v>
      </c>
      <c r="C1" t="s" s="7">
        <v>74</v>
      </c>
      <c r="D1" t="s" s="7">
        <v>75</v>
      </c>
      <c r="E1" t="s" s="7">
        <v>10</v>
      </c>
    </row>
    <row r="2">
      <c r="A2">
        <v>0</v>
      </c>
      <c r="B2" t="s">
        <v>59</v>
      </c>
      <c r="C2" t="s">
        <v>76</v>
      </c>
      <c r="D2" s="6">
        <f>'Besoins'!$B$2*100</f>
        <v>100</v>
      </c>
      <c r="E2" t="s">
        <v>3</v>
      </c>
    </row>
    <row r="3">
      <c r="A3">
        <v>1</v>
      </c>
      <c r="B3" t="s">
        <v>77</v>
      </c>
      <c r="C3" t="s">
        <v>78</v>
      </c>
      <c r="D3" s="6">
        <f>'Besoins'!$B$2*16</f>
        <v>16</v>
      </c>
      <c r="E3" t="s">
        <v>15</v>
      </c>
    </row>
    <row r="4">
      <c r="A4">
        <v>1</v>
      </c>
      <c r="B4" t="s">
        <v>79</v>
      </c>
      <c r="C4" t="s">
        <v>78</v>
      </c>
      <c r="D4" s="6">
        <f>'Besoins'!$B$2*4.6</f>
        <v>4.6</v>
      </c>
      <c r="E4" t="s">
        <v>15</v>
      </c>
    </row>
    <row r="5">
      <c r="A5">
        <v>1</v>
      </c>
      <c r="B5" t="s">
        <v>80</v>
      </c>
      <c r="C5" t="s">
        <v>78</v>
      </c>
      <c r="D5" s="6">
        <f>'Besoins'!$B$2*0.25</f>
        <v>0.25</v>
      </c>
      <c r="E5" t="s">
        <v>15</v>
      </c>
    </row>
    <row r="6">
      <c r="A6">
        <v>1</v>
      </c>
      <c r="B6" t="s">
        <v>81</v>
      </c>
      <c r="C6" t="s">
        <v>76</v>
      </c>
      <c r="D6" s="6">
        <f>'Besoins'!$B$2*10</f>
        <v>10</v>
      </c>
      <c r="E6" t="s">
        <v>19</v>
      </c>
    </row>
    <row r="7">
      <c r="A7">
        <v>2</v>
      </c>
      <c r="B7" t="s">
        <v>82</v>
      </c>
      <c r="C7" t="s">
        <v>78</v>
      </c>
      <c r="D7" s="6">
        <f>'Besoins'!$B$2*9.85</f>
        <v>9.85</v>
      </c>
      <c r="E7" t="s">
        <v>19</v>
      </c>
    </row>
    <row r="8">
      <c r="A8">
        <v>2</v>
      </c>
      <c r="B8" t="s">
        <v>83</v>
      </c>
      <c r="C8" t="s">
        <v>78</v>
      </c>
      <c r="D8" s="6">
        <f>'Besoins'!$B$2*0.15</f>
        <v>0.15</v>
      </c>
      <c r="E8" t="s">
        <v>15</v>
      </c>
    </row>
    <row r="9">
      <c r="A9">
        <v>1</v>
      </c>
      <c r="B9" t="s">
        <v>84</v>
      </c>
      <c r="C9" t="s">
        <v>78</v>
      </c>
      <c r="D9" s="6">
        <f>'Besoins'!$B$2*0.1</f>
        <v>0.1</v>
      </c>
      <c r="E9" t="s">
        <v>15</v>
      </c>
    </row>
    <row r="10">
      <c r="A10">
        <v>1</v>
      </c>
      <c r="B10" t="s">
        <v>85</v>
      </c>
      <c r="C10" t="s">
        <v>78</v>
      </c>
      <c r="D10" s="6">
        <f>'Besoins'!$B$2*2</f>
        <v>2</v>
      </c>
      <c r="E10" t="s">
        <v>19</v>
      </c>
    </row>
    <row r="11">
      <c r="A11">
        <v>1</v>
      </c>
      <c r="B11" t="s">
        <v>86</v>
      </c>
      <c r="C11" t="s">
        <v>78</v>
      </c>
      <c r="D11" s="6">
        <f>'Besoins'!$B$2*1</f>
        <v>1</v>
      </c>
      <c r="E11" t="s">
        <v>15</v>
      </c>
    </row>
    <row r="12">
      <c r="A12">
        <v>1</v>
      </c>
      <c r="B12" t="s">
        <v>87</v>
      </c>
      <c r="C12" t="s">
        <v>78</v>
      </c>
      <c r="D12" s="6">
        <f>'Besoins'!$B$2*0.073</f>
        <v>0.073</v>
      </c>
      <c r="E12" t="s">
        <v>15</v>
      </c>
    </row>
    <row r="13">
      <c r="A13">
        <v>1</v>
      </c>
      <c r="B13" t="s">
        <v>88</v>
      </c>
      <c r="C13" t="s">
        <v>78</v>
      </c>
      <c r="D13" s="6">
        <f>'Besoins'!$B$2*0.007</f>
        <v>0.007</v>
      </c>
      <c r="E13" t="s">
        <v>15</v>
      </c>
    </row>
    <row r="14">
      <c r="A14">
        <v>1</v>
      </c>
      <c r="B14" t="s">
        <v>89</v>
      </c>
      <c r="C14" t="s">
        <v>78</v>
      </c>
      <c r="D14" s="6">
        <f>'Besoins'!$B$2*0.008</f>
        <v>0.008</v>
      </c>
      <c r="E14" t="s">
        <v>15</v>
      </c>
    </row>
    <row r="15">
      <c r="A15">
        <v>1</v>
      </c>
      <c r="B15" t="s">
        <v>90</v>
      </c>
      <c r="C15" t="s">
        <v>76</v>
      </c>
      <c r="D15" s="6">
        <f>'Besoins'!$B$2*1.44</f>
        <v>1.44</v>
      </c>
      <c r="E15" t="s">
        <v>15</v>
      </c>
    </row>
    <row r="16">
      <c r="A16">
        <v>2</v>
      </c>
      <c r="B16" t="s">
        <v>91</v>
      </c>
      <c r="C16" t="s">
        <v>78</v>
      </c>
      <c r="D16" s="6">
        <f>'Besoins'!$B$2*0.72</f>
        <v>0.72</v>
      </c>
      <c r="E16" t="s">
        <v>15</v>
      </c>
    </row>
    <row r="17">
      <c r="A17">
        <v>2</v>
      </c>
      <c r="B17" t="s">
        <v>92</v>
      </c>
      <c r="C17" t="s">
        <v>78</v>
      </c>
      <c r="D17" s="6">
        <f>'Besoins'!$B$2*0.72</f>
        <v>0.72</v>
      </c>
      <c r="E17" t="s">
        <v>15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40"/>
  <cols>
    <col min="1" max="1" width="22" customWidth="1"/>
    <col min="2" max="2" width="52" customWidth="1"/>
    <col min="3" max="3" width="14" customWidth="1"/>
    <col min="4" max="4" width="10" customWidth="1"/>
  </cols>
  <sheetData>
    <row r="1" customHeight="1" ht="24">
      <c r="A1" t="s" s="2">
        <v>93</v>
      </c>
      <c r="B1"/>
      <c r="C1"/>
      <c r="D1"/>
    </row>
    <row r="2">
      <c r="A2" t="str" s="13">
        <f>"GRO_CDC_072 · GRO.POISSONS · référence : "&amp;Besoins!B3&amp;" "&amp;Besoins!C3&amp;" · multiplicateur réglable sur la feuille ""Besoins"""</f>
        <v>GRO_CDC_072 · GRO.POISSONS · référence : 100 pc · multiplicateur réglable sur la feuille </v>
      </c>
      <c r="B2"/>
      <c r="C2"/>
      <c r="D2"/>
    </row>
    <row r="3">
      <c r="A3"/>
      <c r="B3"/>
      <c r="C3"/>
      <c r="D3"/>
    </row>
    <row r="4">
      <c r="A4" t="s" s="14">
        <v>94</v>
      </c>
      <c r="B4"/>
      <c r="C4"/>
      <c r="D4"/>
    </row>
    <row r="5">
      <c r="A5" t="s" s="15">
        <v>95</v>
      </c>
      <c r="B5" t="str" s="12">
        <f>Procedure!D2</f>
        <v>Mise en place du poste de travail — Vérifiez les DLC, pesez les denrées, sélectionnez le matériel nécessaire. Désinfectez le matériel et le poste de travail suivant les protocoles.</v>
      </c>
      <c r="C5"/>
      <c r="D5"/>
    </row>
    <row r="6">
      <c r="A6" t="s" s="15">
        <v>96</v>
      </c>
      <c r="B6" t="str" s="12">
        <f>Procedure!D3</f>
        <v>Préparations préliminaires — La veille, décongelez le poisson suivant la procédure. Habillez, lavez et égouttez le poisson. Détaillez le poisson en morceaux de 40 g environ. Réservez au froid dans un bac GN 2/1 H 200 en polycarbonate, muni d'une grille égouttoir. Déconditionnez les boîtes de champignons suivant la procédure. Égouttez les champignons dans 1 bac GN 1/1 H 100 perforé en prenant soin de récupérer leur jus dans une calotte. Lavez, désinfectez et égouttez le cresson. Réservez au froid. Dans une russe, faites fondre 250 g de beurre. Au pinceau, badigeonnez le fond de 6 bacs GN 1/1 H 65. Réservez.</v>
      </c>
      <c r="C6"/>
      <c r="D6"/>
    </row>
    <row r="7">
      <c r="A7"/>
      <c r="B7" t="str">
        <f>Besoins!B19</f>
        <v>Filets de colin lieu</v>
      </c>
      <c r="C7" s="6">
        <f>Besoins!E19</f>
        <v>16</v>
      </c>
      <c r="D7" t="str">
        <f>Besoins!F19</f>
        <v>kg</v>
      </c>
    </row>
    <row r="8">
      <c r="A8"/>
      <c r="B8" t="str">
        <f>Besoins!B7</f>
        <v>Champignons de Paris tranchés boîte</v>
      </c>
      <c r="C8" s="6">
        <f>Besoins!E7</f>
        <v>4.6</v>
      </c>
      <c r="D8" t="str">
        <f>Besoins!F7</f>
        <v>kg</v>
      </c>
    </row>
    <row r="9">
      <c r="A9"/>
      <c r="B9" t="str">
        <f>Besoins!B15</f>
        <v>Beurre doux 82% MG plaquette</v>
      </c>
      <c r="C9" s="6">
        <f>Besoins!E15</f>
        <v>0.25</v>
      </c>
      <c r="D9" t="str">
        <f>Besoins!F15</f>
        <v>kg</v>
      </c>
    </row>
    <row r="10">
      <c r="A10" t="s" s="15">
        <v>97</v>
      </c>
      <c r="B10" t="str" s="12">
        <f>Procedure!D4</f>
        <v>Confectionner le roux — Dans un rondeau, faites fondre le beurre. Ajoutez la farine tamisée. Mélangez au fouet. Laissez cuire sans coloration. Au terme de la cuisson, le roux blanchit et devient mousseux. Laissez refroidir le roux dans le rondeau qui servira ultérieurement à confectionner la sauce.</v>
      </c>
      <c r="C10"/>
      <c r="D10"/>
    </row>
    <row r="11">
      <c r="A11"/>
      <c r="B11" t="s">
        <v>98</v>
      </c>
      <c r="C11" s="6">
        <f>'Besoins'!$B$2*1.44</f>
        <v>1.44</v>
      </c>
      <c r="D11" t="s">
        <v>15</v>
      </c>
    </row>
    <row r="12">
      <c r="A12" t="s" s="15">
        <v>99</v>
      </c>
      <c r="B12" t="str" s="12">
        <f>Procedure!D5</f>
        <v>Confectionner la sauce — Mettez le cresson dans un bac GN 1/1 H 65 perforé. Passez 5 minutes à la vapeur. Rafraîchissez et égouttez le cresson dans son bac perforé doublé d'un bac plein. Réservez au froid. Réalisez 10 L de fumet de poisson à partir de fond déshydraté, en utilisant le jus des champignons pour sa réhydratation et en se reportant aux recommandations du fabricant. Versez le fumet bouillant sur le roux froid. Mélangez au fouet. Portez à ébullition puis réduisez la source de chaleur et laissez cuire à feu doux pendant 10 minutes. Ajoutez le cresson, mixez le cresson dans la sauce. Assaisonnez. Ajoutez la crème fraîche et la glace de poisson. Montez et émulsionnez la sauce au mixeur afin de la rendre onctueuse et moussante. Rectifiez l'assaisonnement.</v>
      </c>
      <c r="C12"/>
      <c r="D12"/>
    </row>
    <row r="13">
      <c r="A13"/>
      <c r="B13" t="s">
        <v>100</v>
      </c>
      <c r="C13" s="6">
        <f>'Besoins'!$B$2*10</f>
        <v>10</v>
      </c>
      <c r="D13" t="s">
        <v>19</v>
      </c>
    </row>
    <row r="14">
      <c r="A14"/>
      <c r="B14" t="str">
        <f>Besoins!B12</f>
        <v>Fumet de poisson concentré</v>
      </c>
      <c r="C14" s="6">
        <f>Besoins!E12</f>
        <v>0.1</v>
      </c>
      <c r="D14" t="str">
        <f>Besoins!F12</f>
        <v>kg</v>
      </c>
    </row>
    <row r="15">
      <c r="A15"/>
      <c r="B15" t="str">
        <f>Besoins!B16</f>
        <v>Crème fraîche liquide 15% MG allégée</v>
      </c>
      <c r="C15" s="6">
        <f>Besoins!E16</f>
        <v>2</v>
      </c>
      <c r="D15" t="str">
        <f>Besoins!F16</f>
        <v>lt</v>
      </c>
    </row>
    <row r="16">
      <c r="A16"/>
      <c r="B16" t="str">
        <f>Besoins!B17</f>
        <v>CRESSON France botte</v>
      </c>
      <c r="C16" s="6">
        <f>Besoins!E17</f>
        <v>1</v>
      </c>
      <c r="D16" t="str">
        <f>Besoins!F17</f>
        <v>kg</v>
      </c>
    </row>
    <row r="17">
      <c r="A17"/>
      <c r="B17" t="str">
        <f>Besoins!B18</f>
        <v>Sel fin de cuisine</v>
      </c>
      <c r="C17" s="6">
        <f>Besoins!E18</f>
        <v>0.073</v>
      </c>
      <c r="D17" t="str">
        <f>Besoins!F18</f>
        <v>kg</v>
      </c>
    </row>
    <row r="18">
      <c r="A18"/>
      <c r="B18" t="str">
        <f>Besoins!B11</f>
        <v>Poivre noir moulu</v>
      </c>
      <c r="C18" s="6">
        <f>Besoins!E11</f>
        <v>0.007</v>
      </c>
      <c r="D18" t="str">
        <f>Besoins!F11</f>
        <v>kg</v>
      </c>
    </row>
    <row r="19">
      <c r="A19"/>
      <c r="B19" t="str">
        <f>Besoins!B10</f>
        <v>Piment de Cayenne</v>
      </c>
      <c r="C19" s="6">
        <f>Besoins!E10</f>
        <v>0.008</v>
      </c>
      <c r="D19" t="str">
        <f>Besoins!F10</f>
        <v>kg</v>
      </c>
    </row>
    <row r="20">
      <c r="A20" t="s" s="15">
        <v>101</v>
      </c>
      <c r="B20" t="str" s="12">
        <f>Procedure!D6</f>
        <v>Marquer la cuisson du poisson — Préchauffez le four sur la position vapeur. Dans les bacs beurrés, plaquez les morceaux de poisson. Étagez les bacs sur l'échelle de cuisson. Posez la sonde de cuisson au cœur d'un morceau de poisson. Enfournez. Cuisez à la vapeur. Atteignez la température de +63°C à cœur. Arrêtez la source de chaleur. Laissez s'égoutter le poisson dans le four. Versez le poisson cuit dans 6 bacs GN 1/1 H 65. Répartissez la sauce cressonnette sur le poisson. Agitez légèrement chaque bac d'un mouvement circulaire afin de lier ensemble la sauce et le poisson. Respectez la procédure de fin de cuisson. Couvrez. Stockez en armoire chaude et maintenez à la température de +63°C en attente de consommation.</v>
      </c>
      <c r="C20"/>
      <c r="D20"/>
    </row>
    <row r="21">
      <c r="A21"/>
      <c r="B21" t="str">
        <f>Besoins!B19</f>
        <v>Filets de colin lieu</v>
      </c>
      <c r="C21" s="6">
        <f>Besoins!E19</f>
        <v>16</v>
      </c>
      <c r="D21" t="str">
        <f>Besoins!F19</f>
        <v>kg</v>
      </c>
    </row>
    <row r="22">
      <c r="A22" t="s" s="15">
        <v>102</v>
      </c>
      <c r="B22" t="str" s="12">
        <f>Procedure!D7</f>
        <v>Dresser et servir — Dressez les morceaux de poisson à l'assiette, nappez de sauce. Accompagnez de riz pilaf, de pommes vapeur, etc.</v>
      </c>
      <c r="C22"/>
      <c r="D22"/>
    </row>
    <row r="23">
      <c r="A23"/>
      <c r="B23"/>
      <c r="C23"/>
      <c r="D23"/>
    </row>
    <row r="24">
      <c r="A24" t="s" s="14">
        <v>103</v>
      </c>
      <c r="B24"/>
      <c r="C24"/>
      <c r="D24"/>
    </row>
    <row r="25">
      <c r="A25" t="s" s="15">
        <v>95</v>
      </c>
      <c r="B25" t="str" s="12">
        <f>"[DISSOUDRE] "&amp;Procedure!D8</f>
        <v>[DISSOUDRE] Délayer la poudre dans l'eau froide en fouettant, puis porter à ébullition en remuant régulièrement.</v>
      </c>
      <c r="C25"/>
      <c r="D25"/>
    </row>
    <row r="26">
      <c r="A26"/>
      <c r="B26" t="str">
        <f>Besoins!B8</f>
        <v>EAU</v>
      </c>
      <c r="C26" s="6">
        <f>Besoins!E8</f>
        <v>9.85</v>
      </c>
      <c r="D26" t="str">
        <f>Besoins!F8</f>
        <v>lt</v>
      </c>
    </row>
    <row r="27">
      <c r="A27"/>
      <c r="B27" t="str">
        <f>Besoins!B13</f>
        <v>Fumet de Poisson déshydraté (Knorr Professional)</v>
      </c>
      <c r="C27" s="6">
        <f>Besoins!E13</f>
        <v>0.15</v>
      </c>
      <c r="D27" t="str">
        <f>Besoins!F13</f>
        <v>kg</v>
      </c>
    </row>
    <row r="28">
      <c r="A28"/>
      <c r="B28"/>
      <c r="C28"/>
      <c r="D28"/>
    </row>
    <row r="29">
      <c r="A29" t="s" s="14">
        <v>104</v>
      </c>
      <c r="B29"/>
      <c r="C29"/>
      <c r="D29"/>
    </row>
    <row r="30">
      <c r="A30" t="s" s="15">
        <v>95</v>
      </c>
      <c r="B30" t="str" s="12">
        <f>"[METTRE EN PLACE] "&amp;Procedure!D9</f>
        <v>[METTRE EN PLACE] Mettre en place — Peser, mesurer et contrôler les denrées. Tamiser la farine. Découper le beurre en parcelles.</v>
      </c>
      <c r="C30"/>
      <c r="D30"/>
    </row>
    <row r="31">
      <c r="A31"/>
      <c r="B31" t="str">
        <f>Besoins!B14</f>
        <v>Beurre de cuisine bloc 10 kg</v>
      </c>
      <c r="C31" s="6">
        <f>Besoins!E14</f>
        <v>0.72</v>
      </c>
      <c r="D31" t="str">
        <f>Besoins!F14</f>
        <v>kg</v>
      </c>
    </row>
    <row r="32">
      <c r="A32"/>
      <c r="B32" t="str">
        <f>Besoins!B9</f>
        <v>farine de blé tamisée type 55</v>
      </c>
      <c r="C32" s="6">
        <f>Besoins!E9</f>
        <v>0.72</v>
      </c>
      <c r="D32" t="str">
        <f>Besoins!F9</f>
        <v>kg</v>
      </c>
    </row>
    <row r="33">
      <c r="A33" t="s" s="15">
        <v>96</v>
      </c>
      <c r="B33" t="str" s="12">
        <f>"[ÉTUVER] "&amp;Procedure!D10</f>
        <v>[ÉTUVER] Réaliser le roux — Faire fondre le beurre en parcelles dans une sauteuse suffisamment grande. Ajouter la farine tamisée dès que le beurre est fondu. Mélanger à l'aide d'une spatule ou d'un fouet à sauce jusqu'à obtenir un mélange lisse et homogène.</v>
      </c>
      <c r="C33"/>
      <c r="D33"/>
    </row>
    <row r="34">
      <c r="A34"/>
      <c r="B34" t="str">
        <f>Besoins!B14</f>
        <v>Beurre de cuisine bloc 10 kg</v>
      </c>
      <c r="C34" s="6">
        <f>Besoins!E14</f>
        <v>0.72</v>
      </c>
      <c r="D34" t="str">
        <f>Besoins!F14</f>
        <v>kg</v>
      </c>
    </row>
    <row r="35">
      <c r="A35"/>
      <c r="B35" t="str">
        <f>Besoins!B9</f>
        <v>farine de blé tamisée type 55</v>
      </c>
      <c r="C35" s="6">
        <f>Besoins!E9</f>
        <v>0.72</v>
      </c>
      <c r="D35" t="str">
        <f>Besoins!F9</f>
        <v>kg</v>
      </c>
    </row>
    <row r="36">
      <c r="A36" t="s" s="15">
        <v>97</v>
      </c>
      <c r="B36" t="str" s="12">
        <f>"[RÉDUIRE] "&amp;Procedure!D11</f>
        <v>[RÉDUIRE] Cuire le roux blanc — Cuire très doucement à feu réduit sans arrêter de mélanger. Arrêter la cuisson lorsqu'il blanchit et devient mousseux — on dit alors qu'il « fleurit ».</v>
      </c>
      <c r="C36"/>
      <c r="D36"/>
    </row>
    <row r="37">
      <c r="A37"/>
      <c r="B37" t="str" s="16">
        <f>"ℹ "&amp;Procedure!E11</f>
        <v>ℹ</v>
      </c>
      <c r="C37"/>
      <c r="D37"/>
    </row>
    <row r="38">
      <c r="A38" t="s" s="15">
        <v>99</v>
      </c>
      <c r="B38" t="str" s="12">
        <f>"[REFROIDIR] "&amp;Procedure!D12</f>
        <v>[REFROIDIR] Refroidir rapidement — Retirer la sauteuse du feu. Si nécessaire, plonger le fond dans une plaque d'eau froide pour stopper la cuisson.</v>
      </c>
      <c r="C38"/>
      <c r="D38"/>
    </row>
    <row r="39">
      <c r="A39"/>
      <c r="B39"/>
      <c r="C39"/>
      <c r="D39"/>
    </row>
    <row r="40">
      <c r="A40" t="s" s="17">
        <v>105</v>
      </c>
      <c r="B40"/>
      <c r="C40"/>
      <c r="D40"/>
    </row>
  </sheetData>
  <sheetProtection sheet="1" formatRows="0" formatColumns="0"/>
  <mergeCells count="18">
    <mergeCell ref="A1:D1"/>
    <mergeCell ref="A2:D2"/>
    <mergeCell ref="A4:D4"/>
    <mergeCell ref="B5:D5"/>
    <mergeCell ref="B6:D6"/>
    <mergeCell ref="B10:D10"/>
    <mergeCell ref="B12:D12"/>
    <mergeCell ref="B20:D20"/>
    <mergeCell ref="B22:D22"/>
    <mergeCell ref="A24:D24"/>
    <mergeCell ref="B25:D25"/>
    <mergeCell ref="A29:D29"/>
    <mergeCell ref="B30:D30"/>
    <mergeCell ref="B33:D33"/>
    <mergeCell ref="B36:D36"/>
    <mergeCell ref="B37:D37"/>
    <mergeCell ref="B38:D38"/>
    <mergeCell ref="A40:D4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2026-09-15T23:42:51Z</dcterms:created>
  <dc:title>FRICASSÉE DE POISSON SAUCE CRES</dc:title>
  <dc:subject/>
  <dc:creator>CUIS.web</dc:creator>
  <cp:lastModifiedBy/>
  <cp:keywords/>
  <dc:description>Export automatique — moteur récursif d'origine : Bernard Vandendaele</dc:description>
  <cp:category/>
  <dc:language>en-US</dc:language>
  <dcterms:modified xsi:type="dcterms:W3CDTF">2026-09-15T23:42:51Z</dcterms:modified>
  <cp:revision>1</cp:revision>
</cp:coreProperties>
</file>