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<sst xmlns="http://schemas.openxmlformats.org/spreadsheetml/2006/main" count="116" uniqueCount="116">
  <si>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</si>
  <si>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</si>
  <si>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MORUE À LA PROVENÇALE</t>
  </si>
  <si>
    <t>Code</t>
  </si>
  <si>
    <t>GRO_CDC_062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</si>
  <si>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</si>
  <si>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</si>
  <si>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</si>
  <si>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</si>
  <si>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</si>
  <si>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</si>
  <si>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</si>
  <si>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</si>
  <si>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</si>
  <si>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</si>
  <si>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</si>
  <si>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</si>
  <si>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</si>
  <si>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</si>
  <si>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</si>
  <si>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</si>
  <si>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</si>
  <si>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</si>
  <si>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</si>
  <si>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</si>
  <si>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</si>
  <si>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</si>
  <si>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</si>
  <si>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</si>
  <si>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</si>
  <si>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</si>
  <si>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</si>
  <si>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</si>
  <si>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</si>
  <si>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</si>
  <si>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</si>
  <si>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</si>
  <si>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</si>
  <si>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</si>
  <si>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</si>
  <si>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</si>
  <si>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</si>
  <si>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</si>
  <si>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</si>
  <si>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</si>
  <si>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</si>
  <si>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</si>
  <si>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</si>
  <si>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</si>
  <si>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</si>
  <si>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</si>
  <si>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</si>
  <si>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</si>
  <si>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</si>
  <si>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</si>
  <si>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</si>
  <si>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</si>
  <si>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</si>
  <si>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</si>
  <si>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</si>
  <si>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</si>
  <si>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</si>
  <si>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</si>
  <si>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</si>
  <si>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</si>
  <si>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</si>
  <si>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</si>
  <si>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</si>
  <si>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</si>
  <si>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</si>
  <si>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</si>
  <si>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</si>
  <si>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</si>
  <si>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</si>
  <si>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</si>
  <si>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</si>
  <si>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</si>
  <si>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</si>
  <si>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</si>
  <si>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</si>
  <si>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</si>
  <si>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</si>
  <si>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</si>
  <si>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</si>
  <si>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t>
  </si>
  <si>
    <t>Conversions diverses</t>
  </si>
  <si>
    <t xml:space="preserve">        ↳ PERSIL simple France botte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</si>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</sst>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347.67837</v>
      </c>
    </row>
    <row r="12">
      <c r="A12" t="s" s="3">
        <v>16</v>
      </c>
      <c r="B12" s="4">
        <v>3.4767837</v>
      </c>
    </row>
    <row r="13">
      <c r="A13"/>
      <c r="B13"/>
    </row>
    <row r="14">
      <c r="A14" t="s" s="5">
        <v>17</v>
      </c>
      <c r="B14" t="s" s="5">
        <v>14</v>
      </c>
    </row>
    <row r="15">
      <c r="A15" t="s" s="5">
        <v>18</v>
      </c>
      <c r="B15" s="6">
        <v>347.67837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3.94</v>
      </c>
      <c r="E8" s="11">
        <f>D8*$B$2</f>
        <v>3.94</v>
      </c>
      <c r="F8" t="s">
        <v>34</v>
      </c>
      <c r="G8" s="4">
        <f>E8*0.003</f>
        <v>0.01182</v>
      </c>
    </row>
    <row r="9">
      <c r="A9" t="s">
        <v>38</v>
      </c>
      <c r="B9" t="s">
        <v>39</v>
      </c>
      <c r="C9" t="s">
        <v>40</v>
      </c>
      <c r="D9" s="9">
        <v>0.002</v>
      </c>
      <c r="E9" s="11">
        <f>D9*$B$2</f>
        <v>0.002</v>
      </c>
      <c r="F9" t="s">
        <v>41</v>
      </c>
      <c r="G9" s="4">
        <f>E9*9.8</f>
        <v>0.0196</v>
      </c>
    </row>
    <row r="10">
      <c r="A10" t="s">
        <v>42</v>
      </c>
      <c r="B10" t="s">
        <v>43</v>
      </c>
      <c r="C10" t="s">
        <v>40</v>
      </c>
      <c r="D10" s="9">
        <v>0.008</v>
      </c>
      <c r="E10" s="11">
        <f>D10*$B$2</f>
        <v>0.008</v>
      </c>
      <c r="F10" t="s">
        <v>41</v>
      </c>
      <c r="G10" s="4">
        <f>E10*12.5</f>
        <v>0.1</v>
      </c>
    </row>
    <row r="11">
      <c r="A11" t="s">
        <v>44</v>
      </c>
      <c r="B11" t="s">
        <v>45</v>
      </c>
      <c r="C11" t="s">
        <v>46</v>
      </c>
      <c r="D11" s="9">
        <v>0.02</v>
      </c>
      <c r="E11" s="11">
        <f>D11*$B$2</f>
        <v>0.02</v>
      </c>
      <c r="F11" t="s">
        <v>41</v>
      </c>
      <c r="G11" s="4">
        <f>E11*9.5</f>
        <v>0.19</v>
      </c>
    </row>
    <row r="12">
      <c r="A12" t="s">
        <v>47</v>
      </c>
      <c r="B12" t="s">
        <v>48</v>
      </c>
      <c r="C12" t="s">
        <v>49</v>
      </c>
      <c r="D12" s="9">
        <v>0.06</v>
      </c>
      <c r="E12" s="11">
        <f>D12*$B$2</f>
        <v>0.06</v>
      </c>
      <c r="F12" t="s">
        <v>41</v>
      </c>
      <c r="G12" s="4">
        <f>E12*0</f>
        <v>0</v>
      </c>
    </row>
    <row r="13">
      <c r="A13" t="s">
        <v>50</v>
      </c>
      <c r="B13" t="s">
        <v>51</v>
      </c>
      <c r="C13" t="s">
        <v>52</v>
      </c>
      <c r="D13" s="9">
        <v>1</v>
      </c>
      <c r="E13" s="11">
        <f>D13*$B$2</f>
        <v>1</v>
      </c>
      <c r="F13" t="s">
        <v>34</v>
      </c>
      <c r="G13" s="4">
        <f>E13*7.5</f>
        <v>7.5</v>
      </c>
    </row>
    <row r="14">
      <c r="A14" t="s">
        <v>53</v>
      </c>
      <c r="B14" t="s">
        <v>54</v>
      </c>
      <c r="C14" t="s">
        <v>55</v>
      </c>
      <c r="D14" s="9">
        <v>3</v>
      </c>
      <c r="E14" s="11">
        <f>D14*$B$2</f>
        <v>3</v>
      </c>
      <c r="F14" t="s">
        <v>56</v>
      </c>
      <c r="G14" s="4">
        <f>E14*4.5</f>
        <v>13.5</v>
      </c>
    </row>
    <row r="15">
      <c r="A15" t="s">
        <v>57</v>
      </c>
      <c r="B15" t="s">
        <v>58</v>
      </c>
      <c r="C15" t="s">
        <v>59</v>
      </c>
      <c r="D15" s="9">
        <v>0.073</v>
      </c>
      <c r="E15" s="11">
        <f>D15*$B$2</f>
        <v>0.073</v>
      </c>
      <c r="F15" t="s">
        <v>41</v>
      </c>
      <c r="G15" s="4">
        <f>E15*0.35</f>
        <v>0.02555</v>
      </c>
    </row>
    <row r="16">
      <c r="A16" t="s">
        <v>60</v>
      </c>
      <c r="B16" t="s">
        <v>61</v>
      </c>
      <c r="C16" t="s">
        <v>62</v>
      </c>
      <c r="D16" s="9">
        <v>0.25</v>
      </c>
      <c r="E16" s="11">
        <f>D16*$B$2</f>
        <v>0.25</v>
      </c>
      <c r="F16" t="s">
        <v>41</v>
      </c>
      <c r="G16" s="4">
        <f>E16*9.26</f>
        <v>2.315</v>
      </c>
    </row>
    <row r="17">
      <c r="A17" t="s">
        <v>63</v>
      </c>
      <c r="B17" t="s">
        <v>64</v>
      </c>
      <c r="C17" t="s">
        <v>62</v>
      </c>
      <c r="D17" s="9">
        <v>5.92</v>
      </c>
      <c r="E17" s="11">
        <f>D17*$B$2</f>
        <v>5.92</v>
      </c>
      <c r="F17" t="s">
        <v>41</v>
      </c>
      <c r="G17" s="4">
        <f>E17*2.92</f>
        <v>17.2864</v>
      </c>
    </row>
    <row r="18">
      <c r="A18" t="s">
        <v>65</v>
      </c>
      <c r="B18" t="s">
        <v>66</v>
      </c>
      <c r="C18" t="s">
        <v>67</v>
      </c>
      <c r="D18" s="9">
        <v>14</v>
      </c>
      <c r="E18" s="11">
        <f>D18*$B$2</f>
        <v>14</v>
      </c>
      <c r="F18" t="s">
        <v>41</v>
      </c>
      <c r="G18" s="4">
        <f>E18*19.92</f>
        <v>278.88</v>
      </c>
    </row>
    <row r="19">
      <c r="A19" t="s">
        <v>68</v>
      </c>
      <c r="B19" t="s">
        <v>69</v>
      </c>
      <c r="C19" t="s">
        <v>70</v>
      </c>
      <c r="D19" s="9">
        <v>5</v>
      </c>
      <c r="E19" s="11">
        <f>D19*$B$2</f>
        <v>5</v>
      </c>
      <c r="F19" t="s">
        <v>41</v>
      </c>
      <c r="G19" s="4">
        <f>E19*3.89</f>
        <v>19.45</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67</v>
      </c>
    </row>
    <row r="4">
      <c r="A4">
        <v>1</v>
      </c>
      <c r="B4" t="s">
        <v>80</v>
      </c>
      <c r="C4" t="s">
        <v>79</v>
      </c>
      <c r="D4" s="11">
        <v>5</v>
      </c>
      <c r="E4" t="s">
        <v>41</v>
      </c>
      <c r="F4" t="s">
        <v>62</v>
      </c>
    </row>
    <row r="5">
      <c r="A5">
        <v>1</v>
      </c>
      <c r="B5" t="s">
        <v>81</v>
      </c>
      <c r="C5" t="s">
        <v>79</v>
      </c>
      <c r="D5" s="11">
        <v>3</v>
      </c>
      <c r="E5" t="s">
        <v>41</v>
      </c>
      <c r="F5" t="s">
        <v>70</v>
      </c>
    </row>
    <row r="6">
      <c r="A6">
        <v>1</v>
      </c>
      <c r="B6" t="s">
        <v>81</v>
      </c>
      <c r="C6" t="s">
        <v>79</v>
      </c>
      <c r="D6" s="11">
        <v>2</v>
      </c>
      <c r="E6" t="s">
        <v>41</v>
      </c>
      <c r="F6" t="s">
        <v>70</v>
      </c>
    </row>
    <row r="7">
      <c r="A7">
        <v>1</v>
      </c>
      <c r="B7" t="s">
        <v>80</v>
      </c>
      <c r="C7" t="s">
        <v>79</v>
      </c>
      <c r="D7" s="11">
        <v>0.2</v>
      </c>
      <c r="E7" t="s">
        <v>41</v>
      </c>
      <c r="F7" t="s">
        <v>62</v>
      </c>
    </row>
    <row r="8">
      <c r="A8">
        <v>1</v>
      </c>
      <c r="B8" t="s">
        <v>82</v>
      </c>
      <c r="C8" t="s">
        <v>79</v>
      </c>
      <c r="D8" s="11">
        <v>0.25</v>
      </c>
      <c r="E8" t="s">
        <v>41</v>
      </c>
      <c r="F8" t="s">
        <v>62</v>
      </c>
    </row>
    <row r="9">
      <c r="A9">
        <v>1</v>
      </c>
      <c r="B9" t="s">
        <v>80</v>
      </c>
      <c r="C9" t="s">
        <v>79</v>
      </c>
      <c r="D9" s="11">
        <v>0.72</v>
      </c>
      <c r="E9" t="s">
        <v>41</v>
      </c>
      <c r="F9" t="s">
        <v>62</v>
      </c>
    </row>
    <row r="10">
      <c r="A10">
        <v>1</v>
      </c>
      <c r="B10" t="s">
        <v>83</v>
      </c>
      <c r="C10" t="s">
        <v>79</v>
      </c>
      <c r="D10" s="11">
        <v>0.02</v>
      </c>
      <c r="E10" t="s">
        <v>41</v>
      </c>
      <c r="F10" t="s">
        <v>46</v>
      </c>
    </row>
    <row r="11">
      <c r="A11">
        <v>1</v>
      </c>
      <c r="B11" t="s">
        <v>84</v>
      </c>
      <c r="C11" t="s">
        <v>76</v>
      </c>
      <c r="D11" s="11">
        <v>0.3</v>
      </c>
      <c r="E11" t="s">
        <v>41</v>
      </c>
      <c r="F11" t="s">
        <v>85</v>
      </c>
    </row>
    <row r="12">
      <c r="A12">
        <v>2</v>
      </c>
      <c r="B12" t="s">
        <v>86</v>
      </c>
      <c r="C12" t="s">
        <v>79</v>
      </c>
      <c r="D12" s="11">
        <v>3</v>
      </c>
      <c r="E12" t="s">
        <v>56</v>
      </c>
      <c r="F12" t="s">
        <v>55</v>
      </c>
    </row>
    <row r="13">
      <c r="A13">
        <v>1</v>
      </c>
      <c r="B13" t="s">
        <v>87</v>
      </c>
      <c r="C13" t="s">
        <v>76</v>
      </c>
      <c r="D13" s="11">
        <v>4</v>
      </c>
      <c r="E13" t="s">
        <v>34</v>
      </c>
      <c r="F13" t="s">
        <v>88</v>
      </c>
    </row>
    <row r="14">
      <c r="A14">
        <v>2</v>
      </c>
      <c r="B14" t="s">
        <v>89</v>
      </c>
      <c r="C14" t="s">
        <v>79</v>
      </c>
      <c r="D14" s="11">
        <v>3.94</v>
      </c>
      <c r="E14" t="s">
        <v>34</v>
      </c>
      <c r="F14" t="s">
        <v>37</v>
      </c>
    </row>
    <row r="15">
      <c r="A15">
        <v>2</v>
      </c>
      <c r="B15" t="s">
        <v>90</v>
      </c>
      <c r="C15" t="s">
        <v>79</v>
      </c>
      <c r="D15" s="11">
        <v>0.06</v>
      </c>
      <c r="E15" t="s">
        <v>41</v>
      </c>
      <c r="F15" t="s">
        <v>49</v>
      </c>
    </row>
    <row r="16">
      <c r="A16">
        <v>1</v>
      </c>
      <c r="B16" t="s">
        <v>91</v>
      </c>
      <c r="C16" t="s">
        <v>79</v>
      </c>
      <c r="D16" s="11">
        <v>3</v>
      </c>
      <c r="E16" t="s">
        <v>34</v>
      </c>
      <c r="F16" t="s">
        <v>33</v>
      </c>
    </row>
    <row r="17">
      <c r="A17">
        <v>1</v>
      </c>
      <c r="B17" t="s">
        <v>92</v>
      </c>
      <c r="C17" t="s">
        <v>79</v>
      </c>
      <c r="D17" s="11">
        <v>1</v>
      </c>
      <c r="E17" t="s">
        <v>34</v>
      </c>
      <c r="F17" t="s">
        <v>52</v>
      </c>
    </row>
    <row r="18">
      <c r="A18">
        <v>1</v>
      </c>
      <c r="B18" t="s">
        <v>93</v>
      </c>
      <c r="C18" t="s">
        <v>79</v>
      </c>
      <c r="D18" s="11">
        <v>0.073</v>
      </c>
      <c r="E18" t="s">
        <v>41</v>
      </c>
      <c r="F18" t="s">
        <v>59</v>
      </c>
    </row>
    <row r="19">
      <c r="A19">
        <v>1</v>
      </c>
      <c r="B19" t="s">
        <v>94</v>
      </c>
      <c r="C19" t="s">
        <v>79</v>
      </c>
      <c r="D19" s="11">
        <v>0.008</v>
      </c>
      <c r="E19" t="s">
        <v>41</v>
      </c>
      <c r="F19" t="s">
        <v>40</v>
      </c>
    </row>
    <row r="20">
      <c r="A20">
        <v>1</v>
      </c>
      <c r="B20" t="s">
        <v>95</v>
      </c>
      <c r="C20" t="s">
        <v>79</v>
      </c>
      <c r="D20" s="11">
        <v>0.002</v>
      </c>
      <c r="E20" t="s">
        <v>41</v>
      </c>
      <c r="F2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4"/>
      <c r="F3"/>
    </row>
    <row r="4">
      <c r="A4" t="s">
        <v>2</v>
      </c>
      <c r="B4">
        <v>3</v>
      </c>
      <c r="C4"/>
      <c r="D4" t="inlineStr" s="14">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4"/>
      <c r="F4"/>
    </row>
    <row r="5">
      <c r="A5" t="s">
        <v>2</v>
      </c>
      <c r="B5">
        <v>4</v>
      </c>
      <c r="C5"/>
      <c r="D5" t="inlineStr" s="14">
        <is>
          <t>Dresser et servir — Servez les morceaux de morue avec la fondue de légumes et un peu de fond de cuisson. Saupoudrez de persil. Accompagnez de pommes de terre vapeur.</t>
        </is>
      </c>
      <c r="E5" t="s" s="14"/>
      <c r="F5"/>
    </row>
    <row r="6">
      <c r="A6" t="s">
        <v>102</v>
      </c>
      <c r="B6">
        <v>1</v>
      </c>
      <c r="C6" t="s">
        <v>103</v>
      </c>
      <c r="D6" t="s" s="14">
        <v>104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105</v>
      </c>
      <c r="B1"/>
      <c r="C1"/>
      <c r="D1"/>
    </row>
    <row r="2">
      <c r="A2" t="str" s="15">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6">
        <v>106</v>
      </c>
      <c r="B4"/>
      <c r="C4"/>
      <c r="D4"/>
    </row>
    <row r="5">
      <c r="A5" t="s" s="17">
        <v>107</v>
      </c>
      <c r="B5" t="str" s="14">
        <f>Procedure!D2</f>
        <v>Mise en place du poste de travail — Vérifiez les DLC, pesez les denrées, sélectionnez le matériel nécessaire. Désinfectez le matériel et le poste de travail suivant les protocoles.</v>
      </c>
      <c r="C5"/>
      <c r="D5"/>
    </row>
    <row r="6">
      <c r="A6" t="s" s="17">
        <v>108</v>
      </c>
      <c r="B6" t="str" s="14">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11">
        <f>Besoins!E18</f>
        <v>14</v>
      </c>
      <c r="D7" t="str">
        <f>Besoins!F18</f>
        <v>kg</v>
      </c>
    </row>
    <row r="8">
      <c r="A8"/>
      <c r="B8" t="s">
        <v>109</v>
      </c>
      <c r="C8" s="11">
        <f>'Besoins'!$B$2*5</f>
        <v>5</v>
      </c>
      <c r="D8" t="s">
        <v>41</v>
      </c>
    </row>
    <row r="9">
      <c r="A9"/>
      <c r="B9" t="s">
        <v>110</v>
      </c>
      <c r="C9" s="11">
        <f>'Besoins'!$B$2*3</f>
        <v>3</v>
      </c>
      <c r="D9" t="s">
        <v>41</v>
      </c>
    </row>
    <row r="10">
      <c r="A10"/>
      <c r="B10" t="s">
        <v>110</v>
      </c>
      <c r="C10" s="11">
        <f>'Besoins'!$B$2*2</f>
        <v>2</v>
      </c>
      <c r="D10" t="s">
        <v>41</v>
      </c>
    </row>
    <row r="11">
      <c r="A11"/>
      <c r="B11" t="s">
        <v>109</v>
      </c>
      <c r="C11" s="11">
        <f>'Besoins'!$B$2*0.2</f>
        <v>0.2</v>
      </c>
      <c r="D11" t="s">
        <v>41</v>
      </c>
    </row>
    <row r="12">
      <c r="A12"/>
      <c r="B12" t="str">
        <f>Besoins!B16</f>
        <v>Ail haché IQF</v>
      </c>
      <c r="C12" s="11">
        <f>Besoins!E16</f>
        <v>0.25</v>
      </c>
      <c r="D12" t="str">
        <f>Besoins!F16</f>
        <v>kg</v>
      </c>
    </row>
    <row r="13">
      <c r="A13"/>
      <c r="B13" t="s">
        <v>109</v>
      </c>
      <c r="C13" s="11">
        <f>'Besoins'!$B$2*0.72</f>
        <v>0.72</v>
      </c>
      <c r="D13" t="s">
        <v>41</v>
      </c>
    </row>
    <row r="14">
      <c r="A14" t="s" s="17">
        <v>111</v>
      </c>
      <c r="B14" t="str" s="14">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11">
        <f>Besoins!E18</f>
        <v>14</v>
      </c>
      <c r="D15" t="str">
        <f>Besoins!F18</f>
        <v>kg</v>
      </c>
    </row>
    <row r="16">
      <c r="A16"/>
      <c r="B16" t="s">
        <v>109</v>
      </c>
      <c r="C16" s="11">
        <f>'Besoins'!$B$2*5</f>
        <v>5</v>
      </c>
      <c r="D16" t="s">
        <v>41</v>
      </c>
    </row>
    <row r="17">
      <c r="A17"/>
      <c r="B17" t="s">
        <v>110</v>
      </c>
      <c r="C17" s="11">
        <f>'Besoins'!$B$2*3</f>
        <v>3</v>
      </c>
      <c r="D17" t="s">
        <v>41</v>
      </c>
    </row>
    <row r="18">
      <c r="A18"/>
      <c r="B18" t="s">
        <v>110</v>
      </c>
      <c r="C18" s="11">
        <f>'Besoins'!$B$2*2</f>
        <v>2</v>
      </c>
      <c r="D18" t="s">
        <v>41</v>
      </c>
    </row>
    <row r="19">
      <c r="A19"/>
      <c r="B19" t="s">
        <v>109</v>
      </c>
      <c r="C19" s="11">
        <f>'Besoins'!$B$2*0.2</f>
        <v>0.2</v>
      </c>
      <c r="D19" t="s">
        <v>41</v>
      </c>
    </row>
    <row r="20">
      <c r="A20"/>
      <c r="B20" t="str">
        <f>Besoins!B16</f>
        <v>Ail haché IQF</v>
      </c>
      <c r="C20" s="11">
        <f>Besoins!E16</f>
        <v>0.25</v>
      </c>
      <c r="D20" t="str">
        <f>Besoins!F16</f>
        <v>kg</v>
      </c>
    </row>
    <row r="21">
      <c r="A21"/>
      <c r="B21" t="s">
        <v>109</v>
      </c>
      <c r="C21" s="11">
        <f>'Besoins'!$B$2*0.72</f>
        <v>0.72</v>
      </c>
      <c r="D21" t="s">
        <v>41</v>
      </c>
    </row>
    <row r="22">
      <c r="A22"/>
      <c r="B22" t="str">
        <f>Besoins!B11</f>
        <v>Herbes de Provence</v>
      </c>
      <c r="C22" s="11">
        <f>Besoins!E11</f>
        <v>0.02</v>
      </c>
      <c r="D22" t="str">
        <f>Besoins!F11</f>
        <v>kg</v>
      </c>
    </row>
    <row r="23">
      <c r="A23"/>
      <c r="B23" t="s">
        <v>112</v>
      </c>
      <c r="C23" s="11">
        <f>'Besoins'!$B$2*0.3</f>
        <v>0.3</v>
      </c>
      <c r="D23" t="s">
        <v>41</v>
      </c>
    </row>
    <row r="24">
      <c r="A24"/>
      <c r="B24" t="s">
        <v>113</v>
      </c>
      <c r="C24" s="11">
        <f>'Besoins'!$B$2*4</f>
        <v>4</v>
      </c>
      <c r="D24" t="s">
        <v>34</v>
      </c>
    </row>
    <row r="25">
      <c r="A25"/>
      <c r="B25" t="str">
        <f>Besoins!B7</f>
        <v>Vin blanc sec de cuisson</v>
      </c>
      <c r="C25" s="11">
        <f>Besoins!E7</f>
        <v>3</v>
      </c>
      <c r="D25" t="str">
        <f>Besoins!F7</f>
        <v>lt</v>
      </c>
    </row>
    <row r="26">
      <c r="A26"/>
      <c r="B26" t="str">
        <f>Besoins!B13</f>
        <v>Huile d'olive vierge extra</v>
      </c>
      <c r="C26" s="11">
        <f>Besoins!E13</f>
        <v>1</v>
      </c>
      <c r="D26" t="str">
        <f>Besoins!F13</f>
        <v>lt</v>
      </c>
    </row>
    <row r="27">
      <c r="A27"/>
      <c r="B27" t="str">
        <f>Besoins!B15</f>
        <v>Sel fin de cuisine</v>
      </c>
      <c r="C27" s="11">
        <f>Besoins!E15</f>
        <v>0.073</v>
      </c>
      <c r="D27" t="str">
        <f>Besoins!F15</f>
        <v>kg</v>
      </c>
    </row>
    <row r="28">
      <c r="A28"/>
      <c r="B28" t="str">
        <f>Besoins!B10</f>
        <v>Poivre noir moulu</v>
      </c>
      <c r="C28" s="11">
        <f>Besoins!E10</f>
        <v>0.008</v>
      </c>
      <c r="D28" t="str">
        <f>Besoins!F10</f>
        <v>kg</v>
      </c>
    </row>
    <row r="29">
      <c r="A29"/>
      <c r="B29" t="str">
        <f>Besoins!B9</f>
        <v>Piment de Cayenne</v>
      </c>
      <c r="C29" s="11">
        <f>Besoins!E9</f>
        <v>0.002</v>
      </c>
      <c r="D29" t="str">
        <f>Besoins!F9</f>
        <v>kg</v>
      </c>
    </row>
    <row r="30">
      <c r="A30" t="s" s="17">
        <v>114</v>
      </c>
      <c r="B30" t="str" s="14">
        <f>Procedure!D5</f>
        <v>Dresser et servir — Servez les morceaux de morue avec la fondue de légumes et un peu de fond de cuisson. Saupoudrez de persil. Accompagnez de pommes de terre vapeur.</v>
      </c>
      <c r="C30"/>
      <c r="D30"/>
    </row>
    <row r="31">
      <c r="A31"/>
      <c r="B31" t="s">
        <v>112</v>
      </c>
      <c r="C31" s="11">
        <f>'Besoins'!$B$2*0.3</f>
        <v>0.3</v>
      </c>
      <c r="D31" t="s">
        <v>41</v>
      </c>
    </row>
    <row r="32">
      <c r="A32"/>
      <c r="B32"/>
      <c r="C32"/>
      <c r="D32"/>
    </row>
    <row r="33">
      <c r="A33" t="s" s="16">
        <v>115</v>
      </c>
      <c r="B33"/>
      <c r="C33"/>
      <c r="D33"/>
    </row>
    <row r="34">
      <c r="A34" t="s" s="17">
        <v>107</v>
      </c>
      <c r="B34" t="str" s="14">
        <f>"[DISSOUDRE] "&amp;Procedure!D6</f>
        <v>[DISSOUDRE] Délayer la poudre dans l'eau froide en fouettant, puis porter à ébullition en remuant régulièrement.</v>
      </c>
      <c r="C34"/>
      <c r="D34"/>
    </row>
    <row r="35">
      <c r="A35"/>
      <c r="B35" t="str">
        <f>Besoins!B8</f>
        <v>EAU</v>
      </c>
      <c r="C35" s="11">
        <f>Besoins!E8</f>
        <v>3.94</v>
      </c>
      <c r="D35" t="str">
        <f>Besoins!F8</f>
        <v>lt</v>
      </c>
    </row>
    <row r="36">
      <c r="A36"/>
      <c r="B36" t="str">
        <f>Besoins!B12</f>
        <v>Fumet de Poisson déshydraté (Knorr Professional)</v>
      </c>
      <c r="C36" s="11">
        <f>Besoins!E12</f>
        <v>0.06</v>
      </c>
      <c r="D36" t="str">
        <f>Besoins!F12</f>
        <v>kg</v>
      </c>
    </row>
    <row r="37">
      <c r="A37"/>
      <c r="B37"/>
      <c r="C37"/>
      <c r="D37"/>
    </row>
    <row r="38">
      <c r="A38" t="s" s="18">
        <v>21</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2026-09-15T22:22:04Z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2026-09-15T22:22:04Z</dcterms:modified>
  <cp:revision>1</cp:revision>
</cp:coreProperties>
</file>