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<sst xmlns="http://schemas.openxmlformats.org/spreadsheetml/2006/main" count="110" uniqueCount="110">
  <si>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</si>
  <si>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</si>
  <si>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</si>
  <si>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</si>
  <si>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</si>
  <si>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</si>
  <si>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</si>
  <si>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</si>
  <si>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</si>
  <si>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</si>
  <si>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</si>
  <si>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</si>
  <si>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</si>
  <si>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</si>
  <si>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</si>
  <si>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</si>
  <si>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</si>
  <si>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</si>
  <si>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</si>
  <si>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</si>
  <si>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</si>
  <si>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</si>
  <si>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</si>
  <si>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</si>
  <si>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</si>
  <si>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</si>
  <si>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</si>
  <si>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</si>
  <si>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</si>
  <si>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</si>
  <si>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</si>
  <si>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</si>
  <si>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</si>
  <si>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</si>
  <si>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</si>
  <si>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</si>
  <si>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</si>
  <si>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</si>
  <si>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</si>
  <si>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</si>
  <si>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</si>
  <si>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</si>
  <si>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</si>
  <si>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</si>
  <si>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</si>
  <si>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</si>
  <si>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</si>
  <si>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</si>
  <si>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</si>
  <si>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</si>
  <si>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</si>
  <si>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</si>
  <si>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</si>
  <si>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</si>
  <si>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</si>
  <si>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</si>
  <si>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</si>
  <si>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</si>
  <si>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</si>
  <si>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</si>
  <si>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</si>
  <si>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BLANQUETTE POISSON CRÈME OSEILLE — ASSEMBLAGE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</si>
  <si>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</si>
  <si>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</si>
  <si>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</si>
  <si>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</si>
  <si>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</si>
  <si>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</si>
  <si>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</si>
  <si>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</si>
  <si>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</si>
  <si>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</si>
  <si>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</si>
  <si>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</si>
  <si>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</si>
  <si>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</si>
  <si>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</si>
  <si>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</si>
  <si>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</si>
  <si>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</si>
  <si>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</si>
  <si>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 xml:space="preserve">        ↳ SAUCE SUPRÊME (POISSON)</t>
  </si>
  <si>
    <t xml:space="preserve">            ↳ Fumet de poisson au vin blanc (collectivité)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</si>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</sst>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2.3</v>
      </c>
      <c r="E8" s="6">
        <f>D8*$B$2</f>
        <v>2.3</v>
      </c>
      <c r="F8" t="s">
        <v>19</v>
      </c>
      <c r="G8" s="8">
        <f>E8*3.2</f>
        <v>7.36</v>
      </c>
    </row>
    <row r="9">
      <c r="A9" t="s" s="9">
        <v>20</v>
      </c>
      <c r="B9" t="s">
        <v>21</v>
      </c>
      <c r="C9" t="s">
        <v>22</v>
      </c>
      <c r="D9" s="4">
        <v>6.28</v>
      </c>
      <c r="E9" s="6">
        <f>D9*$B$2</f>
        <v>6.28</v>
      </c>
      <c r="F9" t="s">
        <v>15</v>
      </c>
      <c r="G9" s="8">
        <f>E9*0.003</f>
        <v>0.01884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19</v>
      </c>
      <c r="G10" s="8">
        <f>E10*20</f>
        <v>0.04</v>
      </c>
    </row>
    <row r="11">
      <c r="A11" t="s">
        <v>26</v>
      </c>
      <c r="B11" t="s">
        <v>27</v>
      </c>
      <c r="C11" t="s">
        <v>25</v>
      </c>
      <c r="D11" s="4">
        <v>0.002</v>
      </c>
      <c r="E11" s="6">
        <f>D11*$B$2</f>
        <v>0.002</v>
      </c>
      <c r="F11" t="s">
        <v>19</v>
      </c>
      <c r="G11" s="8">
        <f>E11*9.8</f>
        <v>0.0196</v>
      </c>
    </row>
    <row r="12">
      <c r="A12" t="s">
        <v>28</v>
      </c>
      <c r="B12" t="s">
        <v>29</v>
      </c>
      <c r="C12" t="s">
        <v>25</v>
      </c>
      <c r="D12" s="4">
        <v>0.006</v>
      </c>
      <c r="E12" s="6">
        <f>D12*$B$2</f>
        <v>0.006</v>
      </c>
      <c r="F12" t="s">
        <v>19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19</v>
      </c>
      <c r="G14" s="8">
        <f>E14*30</f>
        <v>3</v>
      </c>
    </row>
    <row r="15">
      <c r="A15" t="s">
        <v>36</v>
      </c>
      <c r="B15" t="s">
        <v>37</v>
      </c>
      <c r="C15" t="s">
        <v>38</v>
      </c>
      <c r="D15" s="4">
        <v>0.12</v>
      </c>
      <c r="E15" s="6">
        <f>D15*$B$2</f>
        <v>0.12</v>
      </c>
      <c r="F15" t="s">
        <v>19</v>
      </c>
      <c r="G15" s="8">
        <f>E15*0</f>
        <v>0</v>
      </c>
    </row>
    <row r="16">
      <c r="A16" t="s">
        <v>39</v>
      </c>
      <c r="B16" t="s">
        <v>40</v>
      </c>
      <c r="C16" t="s">
        <v>41</v>
      </c>
      <c r="D16" s="4">
        <v>1.15</v>
      </c>
      <c r="E16" s="6">
        <f>D16*$B$2</f>
        <v>1.15</v>
      </c>
      <c r="F16" t="s">
        <v>19</v>
      </c>
      <c r="G16" s="8">
        <f>E16*5.2</f>
        <v>5.98</v>
      </c>
    </row>
    <row r="17">
      <c r="A17" t="s">
        <v>42</v>
      </c>
      <c r="B17" t="s">
        <v>43</v>
      </c>
      <c r="C17" t="s">
        <v>44</v>
      </c>
      <c r="D17" s="4">
        <v>2</v>
      </c>
      <c r="E17" s="6">
        <f>D17*$B$2</f>
        <v>2</v>
      </c>
      <c r="F17" t="s">
        <v>15</v>
      </c>
      <c r="G17" s="8">
        <f>E17*2.2</f>
        <v>4.4</v>
      </c>
    </row>
    <row r="18">
      <c r="A18" t="s">
        <v>45</v>
      </c>
      <c r="B18" t="s">
        <v>46</v>
      </c>
      <c r="C18" t="s">
        <v>47</v>
      </c>
      <c r="D18" s="4">
        <v>1</v>
      </c>
      <c r="E18" s="6">
        <f>D18*$B$2</f>
        <v>1</v>
      </c>
      <c r="F18" t="s">
        <v>19</v>
      </c>
      <c r="G18" s="8">
        <f>E18*6</f>
        <v>6</v>
      </c>
    </row>
    <row r="19">
      <c r="A19" t="s">
        <v>48</v>
      </c>
      <c r="B19" t="s">
        <v>49</v>
      </c>
      <c r="C19" t="s">
        <v>50</v>
      </c>
      <c r="D19" s="4">
        <v>0.06</v>
      </c>
      <c r="E19" s="6">
        <f>D19*$B$2</f>
        <v>0.06</v>
      </c>
      <c r="F19" t="s">
        <v>19</v>
      </c>
      <c r="G19" s="8">
        <f>E19*0.35</f>
        <v>0.021</v>
      </c>
    </row>
    <row r="20">
      <c r="A20" t="s">
        <v>51</v>
      </c>
      <c r="B20" t="s">
        <v>52</v>
      </c>
      <c r="C20" t="s">
        <v>53</v>
      </c>
      <c r="D20" s="4">
        <v>15</v>
      </c>
      <c r="E20" s="6">
        <f>D20*$B$2</f>
        <v>15</v>
      </c>
      <c r="F20" t="s">
        <v>19</v>
      </c>
      <c r="G20" s="8">
        <f>E20*16</f>
        <v>240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61</v>
      </c>
      <c r="B3">
        <v>2</v>
      </c>
      <c r="C3"/>
      <c r="D3" t="s" s="12">
        <v>62</v>
      </c>
      <c r="E3" t="s" s="12"/>
      <c r="F3"/>
    </row>
    <row r="4">
      <c r="A4" t="s">
        <v>61</v>
      </c>
      <c r="B4">
        <v>3</v>
      </c>
      <c r="C4"/>
      <c r="D4" t="s" s="12">
        <v>63</v>
      </c>
      <c r="E4" t="s" s="12"/>
      <c r="F4"/>
    </row>
    <row r="5">
      <c r="A5" t="s">
        <v>61</v>
      </c>
      <c r="B5">
        <v>4</v>
      </c>
      <c r="C5"/>
      <c r="D5" t="inlineStr" s="12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2"/>
      <c r="F5"/>
    </row>
    <row r="6">
      <c r="A6" t="s">
        <v>61</v>
      </c>
      <c r="B6">
        <v>5</v>
      </c>
      <c r="C6"/>
      <c r="D6" t="inlineStr" s="12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2"/>
      <c r="F6"/>
    </row>
    <row r="7">
      <c r="A7" t="s">
        <v>64</v>
      </c>
      <c r="B7">
        <v>1</v>
      </c>
      <c r="C7"/>
      <c r="D7" t="s" s="12">
        <v>65</v>
      </c>
      <c r="E7" t="s" s="12"/>
      <c r="F7"/>
    </row>
    <row r="8">
      <c r="A8" t="s">
        <v>64</v>
      </c>
      <c r="B8">
        <v>2</v>
      </c>
      <c r="C8"/>
      <c r="D8" t="s" s="12">
        <v>66</v>
      </c>
      <c r="E8" t="s" s="12"/>
      <c r="F8"/>
    </row>
    <row r="9">
      <c r="A9" t="s">
        <v>67</v>
      </c>
      <c r="B9">
        <v>1</v>
      </c>
      <c r="C9"/>
      <c r="D9" t="inlineStr" s="12">
        <is>
          <t>Mise en place du poste de travail — Vérifier les D.L.C., peser les denrées, sélectionner le matériel. Désinfecter le matériel et le poste de travail suivant les protocoles.</t>
        </is>
      </c>
      <c r="E9" t="s" s="12"/>
      <c r="F9"/>
    </row>
    <row r="10">
      <c r="A10" t="s">
        <v>67</v>
      </c>
      <c r="B10">
        <v>2</v>
      </c>
      <c r="C10"/>
      <c r="D10" t="s" s="12">
        <v>68</v>
      </c>
      <c r="E10" t="s" s="12"/>
      <c r="F10"/>
    </row>
    <row r="11">
      <c r="A11" t="s">
        <v>67</v>
      </c>
      <c r="B11">
        <v>3</v>
      </c>
      <c r="C11"/>
      <c r="D11" t="s" s="12">
        <v>69</v>
      </c>
      <c r="E11" t="s" s="12"/>
      <c r="F11"/>
    </row>
    <row r="12">
      <c r="A12" t="s">
        <v>70</v>
      </c>
      <c r="B12">
        <v>1</v>
      </c>
      <c r="C12"/>
      <c r="D12" t="s" s="12">
        <v>71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61</v>
      </c>
      <c r="C2" t="s">
        <v>76</v>
      </c>
      <c r="D2" s="6">
        <f>'Besoins'!$B$2*100</f>
        <v>100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'Besoins'!$B$2*15</f>
        <v>15</v>
      </c>
      <c r="E3" t="s">
        <v>19</v>
      </c>
    </row>
    <row r="4">
      <c r="A4">
        <v>1</v>
      </c>
      <c r="B4" t="s">
        <v>79</v>
      </c>
      <c r="C4" t="s">
        <v>78</v>
      </c>
      <c r="D4" s="6">
        <f>'Besoins'!$B$2*2.3</f>
        <v>2.3</v>
      </c>
      <c r="E4" t="s">
        <v>19</v>
      </c>
    </row>
    <row r="5">
      <c r="A5">
        <v>1</v>
      </c>
      <c r="B5" t="s">
        <v>80</v>
      </c>
      <c r="C5" t="s">
        <v>76</v>
      </c>
      <c r="D5" s="6">
        <f>'Besoins'!$B$2*100</f>
        <v>100</v>
      </c>
      <c r="E5" t="s">
        <v>3</v>
      </c>
    </row>
    <row r="6">
      <c r="A6">
        <v>2</v>
      </c>
      <c r="B6" t="s">
        <v>81</v>
      </c>
      <c r="C6" t="s">
        <v>76</v>
      </c>
      <c r="D6" s="6">
        <f>'Besoins'!$B$2*100</f>
        <v>100</v>
      </c>
      <c r="E6" t="s">
        <v>3</v>
      </c>
    </row>
    <row r="7">
      <c r="A7">
        <v>3</v>
      </c>
      <c r="B7" t="s">
        <v>82</v>
      </c>
      <c r="C7" t="s">
        <v>76</v>
      </c>
      <c r="D7" s="6">
        <f>'Besoins'!$B$2*8</f>
        <v>8</v>
      </c>
      <c r="E7" t="s">
        <v>15</v>
      </c>
    </row>
    <row r="8">
      <c r="A8">
        <v>4</v>
      </c>
      <c r="B8" t="s">
        <v>83</v>
      </c>
      <c r="C8" t="s">
        <v>78</v>
      </c>
      <c r="D8" s="6">
        <f>'Besoins'!$B$2*6.28</f>
        <v>6.28</v>
      </c>
      <c r="E8" t="s">
        <v>15</v>
      </c>
    </row>
    <row r="9">
      <c r="A9">
        <v>4</v>
      </c>
      <c r="B9" t="s">
        <v>84</v>
      </c>
      <c r="C9" t="s">
        <v>78</v>
      </c>
      <c r="D9" s="6">
        <f>'Besoins'!$B$2*1.6</f>
        <v>1.6</v>
      </c>
      <c r="E9" t="s">
        <v>15</v>
      </c>
    </row>
    <row r="10">
      <c r="A10">
        <v>4</v>
      </c>
      <c r="B10" t="s">
        <v>85</v>
      </c>
      <c r="C10" t="s">
        <v>78</v>
      </c>
      <c r="D10" s="6">
        <f>'Besoins'!$B$2*0.12</f>
        <v>0.12</v>
      </c>
      <c r="E10" t="s">
        <v>19</v>
      </c>
    </row>
    <row r="11">
      <c r="A11">
        <v>3</v>
      </c>
      <c r="B11" t="s">
        <v>86</v>
      </c>
      <c r="C11" t="s">
        <v>78</v>
      </c>
      <c r="D11" s="6">
        <f>'Besoins'!$B$2*0.06</f>
        <v>0.06</v>
      </c>
      <c r="E11" t="s">
        <v>19</v>
      </c>
    </row>
    <row r="12">
      <c r="A12">
        <v>3</v>
      </c>
      <c r="B12" t="s">
        <v>87</v>
      </c>
      <c r="C12" t="s">
        <v>78</v>
      </c>
      <c r="D12" s="6">
        <f>'Besoins'!$B$2*0.002</f>
        <v>0.002</v>
      </c>
      <c r="E12" t="s">
        <v>19</v>
      </c>
    </row>
    <row r="13">
      <c r="A13">
        <v>3</v>
      </c>
      <c r="B13" t="s">
        <v>88</v>
      </c>
      <c r="C13" t="s">
        <v>78</v>
      </c>
      <c r="D13" s="6">
        <f>'Besoins'!$B$2*0.006</f>
        <v>0.006</v>
      </c>
      <c r="E13" t="s">
        <v>19</v>
      </c>
    </row>
    <row r="14">
      <c r="A14">
        <v>3</v>
      </c>
      <c r="B14" t="s">
        <v>89</v>
      </c>
      <c r="C14" t="s">
        <v>78</v>
      </c>
      <c r="D14" s="6">
        <f>'Besoins'!$B$2*0.002</f>
        <v>0.002</v>
      </c>
      <c r="E14" t="s">
        <v>19</v>
      </c>
    </row>
    <row r="15">
      <c r="A15">
        <v>3</v>
      </c>
      <c r="B15" t="s">
        <v>90</v>
      </c>
      <c r="C15" t="s">
        <v>78</v>
      </c>
      <c r="D15" s="6">
        <f>'Besoins'!$B$2*0.65</f>
        <v>0.65</v>
      </c>
      <c r="E15" t="s">
        <v>19</v>
      </c>
    </row>
    <row r="16">
      <c r="A16">
        <v>3</v>
      </c>
      <c r="B16" t="s">
        <v>91</v>
      </c>
      <c r="C16" t="s">
        <v>78</v>
      </c>
      <c r="D16" s="6">
        <f>'Besoins'!$B$2*0.65</f>
        <v>0.65</v>
      </c>
      <c r="E16" t="s">
        <v>19</v>
      </c>
    </row>
    <row r="17">
      <c r="A17">
        <v>3</v>
      </c>
      <c r="B17" t="s">
        <v>92</v>
      </c>
      <c r="C17" t="s">
        <v>78</v>
      </c>
      <c r="D17" s="6">
        <f>'Besoins'!$B$2*2</f>
        <v>2</v>
      </c>
      <c r="E17" t="s">
        <v>15</v>
      </c>
    </row>
    <row r="18">
      <c r="A18">
        <v>3</v>
      </c>
      <c r="B18" t="s">
        <v>91</v>
      </c>
      <c r="C18" t="s">
        <v>78</v>
      </c>
      <c r="D18" s="6">
        <f>'Besoins'!$B$2*0.5</f>
        <v>0.5</v>
      </c>
      <c r="E18" t="s">
        <v>19</v>
      </c>
    </row>
    <row r="19">
      <c r="A19">
        <v>2</v>
      </c>
      <c r="B19" t="s">
        <v>93</v>
      </c>
      <c r="C19" t="s">
        <v>78</v>
      </c>
      <c r="D19" s="6">
        <f>'Besoins'!$B$2*1</f>
        <v>1</v>
      </c>
      <c r="E19" t="s">
        <v>19</v>
      </c>
    </row>
    <row r="20">
      <c r="A20">
        <v>1</v>
      </c>
      <c r="B20" t="s">
        <v>94</v>
      </c>
      <c r="C20" t="s">
        <v>78</v>
      </c>
      <c r="D20" s="6">
        <f>'Besoins'!$B$2*0.1</f>
        <v>0.1</v>
      </c>
      <c r="E2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95</v>
      </c>
      <c r="B1"/>
      <c r="C1"/>
      <c r="D1"/>
    </row>
    <row r="2">
      <c r="A2" t="str" s="13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98</v>
      </c>
      <c r="B6" t="str" s="12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5">
        <v>99</v>
      </c>
      <c r="B7" t="str" s="12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6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6">
        <f>Besoins!E8</f>
        <v>2.3</v>
      </c>
      <c r="D9" t="str">
        <f>Besoins!F8</f>
        <v>kg</v>
      </c>
    </row>
    <row r="10">
      <c r="A10" t="s" s="15">
        <v>100</v>
      </c>
      <c r="B10" t="str" s="12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101</v>
      </c>
      <c r="C11" s="6">
        <f>'Besoins'!$B$2*100</f>
        <v>100</v>
      </c>
      <c r="D11" t="s">
        <v>3</v>
      </c>
    </row>
    <row r="12">
      <c r="A12"/>
      <c r="B12" t="str">
        <f>Besoins!B14</f>
        <v>Fumet de poisson concentré</v>
      </c>
      <c r="C12" s="6">
        <f>Besoins!E14</f>
        <v>0.1</v>
      </c>
      <c r="D12" t="str">
        <f>Besoins!F14</f>
        <v>kg</v>
      </c>
    </row>
    <row r="13">
      <c r="A13" t="s" s="15">
        <v>102</v>
      </c>
      <c r="B13" t="str" s="12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4">
        <v>103</v>
      </c>
      <c r="B15"/>
      <c r="C15"/>
      <c r="D15"/>
    </row>
    <row r="16">
      <c r="A16" t="s" s="15">
        <v>97</v>
      </c>
      <c r="B16" t="str" s="12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104</v>
      </c>
      <c r="C17" s="6">
        <f>'Besoins'!$B$2*100</f>
        <v>100</v>
      </c>
      <c r="D17" t="s">
        <v>3</v>
      </c>
    </row>
    <row r="18">
      <c r="A18"/>
      <c r="B18" t="str">
        <f>Besoins!B18</f>
        <v>Oseille surgelee (galets)</v>
      </c>
      <c r="C18" s="6">
        <f>Besoins!E18</f>
        <v>1</v>
      </c>
      <c r="D18" t="str">
        <f>Besoins!F18</f>
        <v>kg</v>
      </c>
    </row>
    <row r="19">
      <c r="A19" t="s" s="15">
        <v>98</v>
      </c>
      <c r="B19" t="str" s="12">
        <f>Procedure!D8</f>
        <v>Émulsionner au mixeur.</v>
      </c>
      <c r="C19"/>
      <c r="D19"/>
    </row>
    <row r="20">
      <c r="A20"/>
      <c r="B20"/>
      <c r="C20"/>
      <c r="D20"/>
    </row>
    <row r="21">
      <c r="A21" t="s" s="14">
        <v>105</v>
      </c>
      <c r="B21"/>
      <c r="C21"/>
      <c r="D21"/>
    </row>
    <row r="22">
      <c r="A22" t="s" s="15">
        <v>97</v>
      </c>
      <c r="B22" t="str" s="12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5">
        <v>98</v>
      </c>
      <c r="B23" t="str" s="12">
        <f>Procedure!D10</f>
        <v>Réduire de 2 litres le fond blanc de la recette de base.</v>
      </c>
      <c r="C23"/>
      <c r="D23"/>
    </row>
    <row r="24">
      <c r="A24"/>
      <c r="B24" t="s">
        <v>106</v>
      </c>
      <c r="C24" s="6">
        <f>'Besoins'!$B$2*8</f>
        <v>8</v>
      </c>
      <c r="D24" t="s">
        <v>15</v>
      </c>
    </row>
    <row r="25">
      <c r="A25"/>
      <c r="B25" t="str">
        <f>Besoins!B19</f>
        <v>Sel fin de cuisine</v>
      </c>
      <c r="C25" s="6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6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6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6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6">
        <f>Besoins!E13</f>
        <v>0.65</v>
      </c>
      <c r="D29" t="str">
        <f>Besoins!F13</f>
        <v>kg</v>
      </c>
    </row>
    <row r="30">
      <c r="A30"/>
      <c r="B30" t="s">
        <v>107</v>
      </c>
      <c r="C30" s="6">
        <f>'Besoins'!$B$2*0.65</f>
        <v>0.65</v>
      </c>
      <c r="D30" t="s">
        <v>19</v>
      </c>
    </row>
    <row r="31">
      <c r="A31" t="s" s="15">
        <v>99</v>
      </c>
      <c r="B31" t="str" s="12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6">
        <f>Besoins!E17</f>
        <v>2</v>
      </c>
      <c r="D32" t="str">
        <f>Besoins!F17</f>
        <v>lt</v>
      </c>
    </row>
    <row r="33">
      <c r="A33"/>
      <c r="B33" t="s">
        <v>107</v>
      </c>
      <c r="C33" s="6">
        <f>'Besoins'!$B$2*0.5</f>
        <v>0.5</v>
      </c>
      <c r="D33" t="s">
        <v>19</v>
      </c>
    </row>
    <row r="34">
      <c r="A34"/>
      <c r="B34"/>
      <c r="C34"/>
      <c r="D34"/>
    </row>
    <row r="35">
      <c r="A35" t="s" s="14">
        <v>108</v>
      </c>
      <c r="B35"/>
      <c r="C35"/>
      <c r="D35"/>
    </row>
    <row r="36">
      <c r="A36" t="s" s="15">
        <v>97</v>
      </c>
      <c r="B36" t="str" s="12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6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6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6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6">
        <v>109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2026-09-15T22:22:15Z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2026-09-15T22:22:15Z</dcterms:modified>
  <cp:revision>1</cp:revision>
</cp:coreProperties>
</file>