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<sst xmlns="http://schemas.openxmlformats.org/spreadsheetml/2006/main" count="64" uniqueCount="64">
  <si>
    <t>Besoins matière</t>
  </si>
  <si>
    <t>Multiplicateur souhaité</t>
  </si>
  <si>
    <t>Quantité de référence</t>
  </si>
  <si>
    <t>pc</t>
  </si>
  <si>
    <t>Quantité obtenue</t>
  </si>
  <si>
    <t>Code</t>
  </si>
  <si>
    <t>Matière première</t>
  </si>
  <si>
    <t>Classe</t>
  </si>
  <si>
    <t>Base (×1, modifiable)</t>
  </si>
  <si>
    <t>Quantité</t>
  </si>
  <si>
    <t>Unité</t>
  </si>
  <si>
    <t>Coût</t>
  </si>
  <si>
    <t>BIERE-BLONDE</t>
  </si>
  <si>
    <t>Bière blonde de cuisson (33cl)</t>
  </si>
  <si>
    <t>Vins et bières de cuisson</t>
  </si>
  <si>
    <t>lt</t>
  </si>
  <si>
    <t>EPI-PIMENT-CAYE</t>
  </si>
  <si>
    <t>Piment de Cayenne</t>
  </si>
  <si>
    <t>Épices en poudre et graines</t>
  </si>
  <si>
    <t>kg</t>
  </si>
  <si>
    <t>RNME101463</t>
  </si>
  <si>
    <t>Pain de mie LC tranches 500g</t>
  </si>
  <si>
    <t>Féculents et légumineuses</t>
  </si>
  <si>
    <t>BEU-DOUX</t>
  </si>
  <si>
    <t>Beurre doux 82% MG plaquette</t>
  </si>
  <si>
    <t>Beurres et margarines</t>
  </si>
  <si>
    <t>FROMAGE-CHEDDAR</t>
  </si>
  <si>
    <t>Fromage Chester ou Cheddar</t>
  </si>
  <si>
    <t>Produits laitiers</t>
  </si>
  <si>
    <t>SEL-FIN</t>
  </si>
  <si>
    <t>Sel fin de cuisine</t>
  </si>
  <si>
    <t>Sels et condiments de base</t>
  </si>
  <si>
    <t>Total</t>
  </si>
  <si>
    <t>Recette</t>
  </si>
  <si>
    <t>#</t>
  </si>
  <si>
    <t>Verbe</t>
  </si>
  <si>
    <t>Étape</t>
  </si>
  <si>
    <t>Précision technique</t>
  </si>
  <si>
    <t>Durée</t>
  </si>
  <si>
    <t>WELSH RAREBIT (PAIN DE MIE)</t>
  </si>
  <si>
    <t>Préparations préliminaires — Disposer les tranches de pain de mie sur des grilles de cuisson. Préchauffer le four sur la position grill.</t>
  </si>
  <si>
    <t>Dresser — Servir les Welsh rarebit chauds. On peut accompagner le Welsh rarebit avec une salade.</t>
  </si>
  <si>
    <t>Historique — Le Welsh Rarebit (ou Welsh Rabbit) est une spécialité galloise, un toast au fromage fondu très ancien dont l'origine du nom reste discutée.</t>
  </si>
  <si>
    <t>Niveau</t>
  </si>
  <si>
    <t>Composant</t>
  </si>
  <si>
    <t>Type</t>
  </si>
  <si>
    <t>Quantité (× multiplicateur, voir feuille Besoins)</t>
  </si>
  <si>
    <t>recette</t>
  </si>
  <si>
    <t xml:space="preserve">    ↳ Fromage Chester ou Cheddar</t>
  </si>
  <si>
    <t>matiere</t>
  </si>
  <si>
    <t xml:space="preserve">    ↳ Bière blonde de cuisson (33cl)</t>
  </si>
  <si>
    <t xml:space="preserve">    ↳ Beurre doux 82% MG plaquette</t>
  </si>
  <si>
    <t xml:space="preserve">    ↳ Sel fin de cuisine</t>
  </si>
  <si>
    <t xml:space="preserve">    ↳ Piment de Cayenne</t>
  </si>
  <si>
    <t xml:space="preserve">    ↳ Pain de mie LC tranches 500g</t>
  </si>
  <si>
    <t>Fiche technique — WELSH RAREBIT (PAIN DE MIE)</t>
  </si>
  <si>
    <t>WELSH RAREBIT (PAIN DE MIE)  GRO_CDC_038B</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</si>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</sst>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5.5</v>
      </c>
      <c r="E7" s="6">
        <f>D7*$B$2</f>
        <v>5.5</v>
      </c>
      <c r="F7" t="s">
        <v>15</v>
      </c>
      <c r="G7" s="8">
        <f>E7*1.8</f>
        <v>9.9</v>
      </c>
    </row>
    <row r="8">
      <c r="A8" t="s">
        <v>16</v>
      </c>
      <c r="B8" t="s">
        <v>17</v>
      </c>
      <c r="C8" t="s">
        <v>18</v>
      </c>
      <c r="D8" s="4">
        <v>0.003</v>
      </c>
      <c r="E8" s="6">
        <f>D8*$B$2</f>
        <v>0.003</v>
      </c>
      <c r="F8" t="s">
        <v>19</v>
      </c>
      <c r="G8" s="8">
        <f>E8*9.8</f>
        <v>0.0294</v>
      </c>
    </row>
    <row r="9">
      <c r="A9" t="s">
        <v>20</v>
      </c>
      <c r="B9" t="s">
        <v>21</v>
      </c>
      <c r="C9" t="s">
        <v>22</v>
      </c>
      <c r="D9" s="4">
        <v>2.273</v>
      </c>
      <c r="E9" s="6">
        <f>D9*$B$2</f>
        <v>2.273</v>
      </c>
      <c r="F9" t="s">
        <v>19</v>
      </c>
      <c r="G9" s="8">
        <f>E9*5.17</f>
        <v>11.75141</v>
      </c>
    </row>
    <row r="10">
      <c r="A10" t="s">
        <v>23</v>
      </c>
      <c r="B10" t="s">
        <v>24</v>
      </c>
      <c r="C10" t="s">
        <v>25</v>
      </c>
      <c r="D10" s="4">
        <v>0.3</v>
      </c>
      <c r="E10" s="6">
        <f>D10*$B$2</f>
        <v>0.3</v>
      </c>
      <c r="F10" t="s">
        <v>19</v>
      </c>
      <c r="G10" s="8">
        <f>E10*5.2</f>
        <v>1.56</v>
      </c>
    </row>
    <row r="11">
      <c r="A11" t="s">
        <v>26</v>
      </c>
      <c r="B11" t="s">
        <v>27</v>
      </c>
      <c r="C11" t="s">
        <v>28</v>
      </c>
      <c r="D11" s="4">
        <v>6.6</v>
      </c>
      <c r="E11" s="6">
        <f>D11*$B$2</f>
        <v>6.6</v>
      </c>
      <c r="F11" t="s">
        <v>19</v>
      </c>
      <c r="G11" s="8">
        <f>E11*8.5</f>
        <v>56.1</v>
      </c>
    </row>
    <row r="12">
      <c r="A12" t="s">
        <v>29</v>
      </c>
      <c r="B12" t="s">
        <v>30</v>
      </c>
      <c r="C12" t="s">
        <v>31</v>
      </c>
      <c r="D12" s="4">
        <v>0.025</v>
      </c>
      <c r="E12" s="6">
        <f>D12*$B$2</f>
        <v>0.025</v>
      </c>
      <c r="F12" t="s">
        <v>19</v>
      </c>
      <c r="G12" s="8">
        <f>E12*0.35</f>
        <v>0.00875</v>
      </c>
    </row>
    <row r="13">
      <c r="A13"/>
      <c r="B13"/>
      <c r="C13"/>
      <c r="D13"/>
      <c r="E13"/>
      <c r="F13" t="s" s="9">
        <v>32</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c r="D2" t="inlineStr" s="11">
        <is>
          <t>Mise en place du poste de travail — Vérifier les D.L.C., peser les denrées, sélectionner le matériel. Désinfecter le matériel et le poste de travail suivant les protocoles.</t>
        </is>
      </c>
      <c r="E2" t="s" s="11"/>
      <c r="F2"/>
    </row>
    <row r="3">
      <c r="A3" t="s">
        <v>39</v>
      </c>
      <c r="B3">
        <v>2</v>
      </c>
      <c r="C3"/>
      <c r="D3" t="s" s="11">
        <v>40</v>
      </c>
      <c r="E3" t="s" s="11"/>
      <c r="F3"/>
    </row>
    <row r="4">
      <c r="A4" t="s">
        <v>39</v>
      </c>
      <c r="B4">
        <v>3</v>
      </c>
      <c r="C4"/>
      <c r="D4" t="inlineStr" s="11">
        <is>
          <t>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t>
        </is>
      </c>
      <c r="E4" t="s" s="11"/>
      <c r="F4"/>
    </row>
    <row r="5">
      <c r="A5" t="s">
        <v>39</v>
      </c>
      <c r="B5">
        <v>4</v>
      </c>
      <c r="C5"/>
      <c r="D5" t="inlineStr" s="11">
        <is>
          <t>Napper et gratiner — Napper généreusement le côté non toasté du pain avec la sauce au fromage. Disposer sous le grill du four. Faire gratiner jusqu'à obtention d'une belle coloration dorée et bouillonnante.</t>
        </is>
      </c>
      <c r="E5" t="s" s="11"/>
      <c r="F5"/>
    </row>
    <row r="6">
      <c r="A6" t="s">
        <v>39</v>
      </c>
      <c r="B6">
        <v>5</v>
      </c>
      <c r="C6"/>
      <c r="D6" t="s" s="11">
        <v>41</v>
      </c>
      <c r="E6" t="s" s="11"/>
      <c r="F6"/>
    </row>
    <row r="7">
      <c r="A7" t="s">
        <v>39</v>
      </c>
      <c r="B7">
        <v>6</v>
      </c>
      <c r="C7"/>
      <c r="D7" t="s" s="11">
        <v>42</v>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43</v>
      </c>
      <c r="B1" t="s" s="7">
        <v>44</v>
      </c>
      <c r="C1" t="s" s="7">
        <v>45</v>
      </c>
      <c r="D1" t="s" s="7">
        <v>46</v>
      </c>
      <c r="E1" t="s" s="7">
        <v>10</v>
      </c>
    </row>
    <row r="2">
      <c r="A2">
        <v>0</v>
      </c>
      <c r="B2" t="s">
        <v>39</v>
      </c>
      <c r="C2" t="s">
        <v>47</v>
      </c>
      <c r="D2" s="6">
        <f>'Besoins'!$B$2*100</f>
        <v>100</v>
      </c>
      <c r="E2" t="s">
        <v>3</v>
      </c>
    </row>
    <row r="3">
      <c r="A3">
        <v>1</v>
      </c>
      <c r="B3" t="s">
        <v>48</v>
      </c>
      <c r="C3" t="s">
        <v>49</v>
      </c>
      <c r="D3" s="6">
        <f>'Besoins'!$B$2*6.6</f>
        <v>6.6</v>
      </c>
      <c r="E3" t="s">
        <v>19</v>
      </c>
    </row>
    <row r="4">
      <c r="A4">
        <v>1</v>
      </c>
      <c r="B4" t="s">
        <v>50</v>
      </c>
      <c r="C4" t="s">
        <v>49</v>
      </c>
      <c r="D4" s="6">
        <f>'Besoins'!$B$2*5.5</f>
        <v>5.5</v>
      </c>
      <c r="E4" t="s">
        <v>15</v>
      </c>
    </row>
    <row r="5">
      <c r="A5">
        <v>1</v>
      </c>
      <c r="B5" t="s">
        <v>51</v>
      </c>
      <c r="C5" t="s">
        <v>49</v>
      </c>
      <c r="D5" s="6">
        <f>'Besoins'!$B$2*0.3</f>
        <v>0.3</v>
      </c>
      <c r="E5" t="s">
        <v>19</v>
      </c>
    </row>
    <row r="6">
      <c r="A6">
        <v>1</v>
      </c>
      <c r="B6" t="s">
        <v>52</v>
      </c>
      <c r="C6" t="s">
        <v>49</v>
      </c>
      <c r="D6" s="6">
        <f>'Besoins'!$B$2*0.025</f>
        <v>0.025</v>
      </c>
      <c r="E6" t="s">
        <v>19</v>
      </c>
    </row>
    <row r="7">
      <c r="A7">
        <v>1</v>
      </c>
      <c r="B7" t="s">
        <v>53</v>
      </c>
      <c r="C7" t="s">
        <v>49</v>
      </c>
      <c r="D7" s="6">
        <f>'Besoins'!$B$2*0.003</f>
        <v>0.003</v>
      </c>
      <c r="E7" t="s">
        <v>19</v>
      </c>
    </row>
    <row r="8">
      <c r="A8">
        <v>1</v>
      </c>
      <c r="B8" t="s">
        <v>54</v>
      </c>
      <c r="C8" t="s">
        <v>49</v>
      </c>
      <c r="D8" s="6">
        <f>'Besoins'!$B$2*2.273</f>
        <v>2.273</v>
      </c>
      <c r="E8"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2">
        <v>55</v>
      </c>
      <c r="B1"/>
      <c r="C1"/>
      <c r="D1"/>
    </row>
    <row r="2">
      <c r="A2" t="str" s="12">
        <f>"GRO_CDC_038B · GRO.ENT.FR · référence : "&amp;Besoins!B3&amp;" "&amp;Besoins!C3&amp;" · multiplicateur réglable sur la feuille ""Besoins"""</f>
        <v>GRO_CDC_038B · GRO.ENT.FR · référence : 100 pc · multiplicateur réglable sur la feuille </v>
      </c>
      <c r="B2"/>
      <c r="C2"/>
      <c r="D2"/>
    </row>
    <row r="3">
      <c r="A3"/>
      <c r="B3"/>
      <c r="C3"/>
      <c r="D3"/>
    </row>
    <row r="4">
      <c r="A4" t="s" s="13">
        <v>56</v>
      </c>
      <c r="B4"/>
      <c r="C4"/>
      <c r="D4"/>
    </row>
    <row r="5">
      <c r="A5" t="s" s="14">
        <v>57</v>
      </c>
      <c r="B5" t="str" s="11">
        <f>Procedure!D2</f>
        <v>Mise en place du poste de travail — Vérifier les D.L.C., peser les denrées, sélectionner le matériel. Désinfecter le matériel et le poste de travail suivant les protocoles.</v>
      </c>
      <c r="C5"/>
      <c r="D5"/>
    </row>
    <row r="6">
      <c r="A6" t="s" s="14">
        <v>58</v>
      </c>
      <c r="B6" t="str" s="11">
        <f>Procedure!D3</f>
        <v>Préparations préliminaires — Disposer les tranches de pain de mie sur des grilles de cuisson. Préchauffer le four sur la position grill.</v>
      </c>
      <c r="C6"/>
      <c r="D6"/>
    </row>
    <row r="7">
      <c r="A7"/>
      <c r="B7" t="str">
        <f>Besoins!B9</f>
        <v>Pain de mie LC tranches 500g</v>
      </c>
      <c r="C7" s="6">
        <f>Besoins!E9</f>
        <v>2.273</v>
      </c>
      <c r="D7" t="str">
        <f>Besoins!F9</f>
        <v>kg</v>
      </c>
    </row>
    <row r="8">
      <c r="A8" t="s" s="14">
        <v>59</v>
      </c>
      <c r="B8" t="str" s="11">
        <f>Procedure!D4</f>
        <v>Confectionner la crème de Chester — Dans un rondeau, porter la bière à ébullition et la réduire d'un quart. Ajouter le fromage de Chester ou de Cheddar râpé et le faire fondre en le remuant constamment à la spatule de cuisson. La crème doit napper la spatule. Lors de la cuisson du fromage, ajouter le sel et le poivre de Cayenne. Cuire jusqu'au moment où la masse sera assez consistante pour être tartinée sur les toasts.</v>
      </c>
      <c r="C8"/>
      <c r="D8"/>
    </row>
    <row r="9">
      <c r="A9"/>
      <c r="B9" t="str">
        <f>Besoins!B11</f>
        <v>Fromage Chester ou Cheddar</v>
      </c>
      <c r="C9" s="6">
        <f>Besoins!E11</f>
        <v>6.6</v>
      </c>
      <c r="D9" t="str">
        <f>Besoins!F11</f>
        <v>kg</v>
      </c>
    </row>
    <row r="10">
      <c r="A10"/>
      <c r="B10" t="str">
        <f>Besoins!B7</f>
        <v>Bière blonde de cuisson (33cl)</v>
      </c>
      <c r="C10" s="6">
        <f>Besoins!E7</f>
        <v>5.5</v>
      </c>
      <c r="D10" t="str">
        <f>Besoins!F7</f>
        <v>lt</v>
      </c>
    </row>
    <row r="11">
      <c r="A11"/>
      <c r="B11" t="str">
        <f>Besoins!B10</f>
        <v>Beurre doux 82% MG plaquette</v>
      </c>
      <c r="C11" s="6">
        <f>Besoins!E10</f>
        <v>0.3</v>
      </c>
      <c r="D11" t="str">
        <f>Besoins!F10</f>
        <v>kg</v>
      </c>
    </row>
    <row r="12">
      <c r="A12"/>
      <c r="B12" t="str">
        <f>Besoins!B12</f>
        <v>Sel fin de cuisine</v>
      </c>
      <c r="C12" s="6">
        <f>Besoins!E12</f>
        <v>0.025</v>
      </c>
      <c r="D12" t="str">
        <f>Besoins!F12</f>
        <v>kg</v>
      </c>
    </row>
    <row r="13">
      <c r="A13"/>
      <c r="B13" t="str">
        <f>Besoins!B8</f>
        <v>Piment de Cayenne</v>
      </c>
      <c r="C13" s="6">
        <f>Besoins!E8</f>
        <v>0.003</v>
      </c>
      <c r="D13" t="str">
        <f>Besoins!F8</f>
        <v>kg</v>
      </c>
    </row>
    <row r="14">
      <c r="A14" t="s" s="14">
        <v>60</v>
      </c>
      <c r="B14" t="str" s="11">
        <f>Procedure!D5</f>
        <v>Napper et gratiner — Napper généreusement le côté non toasté du pain avec la sauce au fromage. Disposer sous le grill du four. Faire gratiner jusqu'à obtention d'une belle coloration dorée et bouillonnante.</v>
      </c>
      <c r="C14"/>
      <c r="D14"/>
    </row>
    <row r="15">
      <c r="A15" t="s" s="14">
        <v>61</v>
      </c>
      <c r="B15" t="str" s="11">
        <f>Procedure!D6</f>
        <v>Dresser — Servir les Welsh rarebit chauds. On peut accompagner le Welsh rarebit avec une salade.</v>
      </c>
      <c r="C15"/>
      <c r="D15"/>
    </row>
    <row r="16">
      <c r="A16" t="s" s="14">
        <v>62</v>
      </c>
      <c r="B16" t="str" s="11">
        <f>Procedure!D7</f>
        <v>Historique — Le Welsh Rarebit (ou Welsh Rabbit) est une spécialité galloise, un toast au fromage fondu très ancien dont l'origine du nom reste discutée.</v>
      </c>
      <c r="C16"/>
      <c r="D16"/>
    </row>
    <row r="17">
      <c r="A17"/>
      <c r="B17"/>
      <c r="C17"/>
      <c r="D17"/>
    </row>
    <row r="18">
      <c r="A18" t="s" s="15">
        <v>63</v>
      </c>
      <c r="B18"/>
      <c r="C18"/>
      <c r="D18"/>
    </row>
  </sheetData>
  <sheetProtection sheet="1" formatRows="0" formatColumns="0"/>
  <mergeCells count="10">
    <mergeCell ref="A1:D1"/>
    <mergeCell ref="A2:D2"/>
    <mergeCell ref="A4:D4"/>
    <mergeCell ref="B5:D5"/>
    <mergeCell ref="B6:D6"/>
    <mergeCell ref="B8:D8"/>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2026-09-16T02:03:22Z</dcterms:created>
  <dc:title>WELSH RAREBIT (PAIN DE MIE)</dc:title>
  <dc:subject/>
  <dc:creator>CUIS.web</dc:creator>
  <cp:lastModifiedBy/>
  <cp:keywords/>
  <dc:description>Export automatique — moteur récursif d'origine : Bernard Vandendaele</dc:description>
  <cp:category/>
  <dc:language>en-US</dc:language>
  <dcterms:modified xsi:type="dcterms:W3CDTF">2026-09-16T02:03:22Z</dcterms:modified>
  <cp:revision>1</cp:revision>
</cp:coreProperties>
</file>