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<sst xmlns="http://schemas.openxmlformats.org/spreadsheetml/2006/main" count="75" uniqueCount="75">
  <si>
    <t>Besoins matière</t>
  </si>
  <si>
    <t>Multiplicateur souhaité</t>
  </si>
  <si>
    <t>Quantité de référence</t>
  </si>
  <si>
    <t>pc</t>
  </si>
  <si>
    <t>Quantité obtenue</t>
  </si>
  <si>
    <t>Code</t>
  </si>
  <si>
    <t>Matière première</t>
  </si>
  <si>
    <t>Classe</t>
  </si>
  <si>
    <t>Base (×1, modifiable)</t>
  </si>
  <si>
    <t>Quantité</t>
  </si>
  <si>
    <t>Unité</t>
  </si>
  <si>
    <t>Coût</t>
  </si>
  <si>
    <t>SIROP-MENTHE</t>
  </si>
  <si>
    <t>Sirop de menthe bouteille 1L</t>
  </si>
  <si>
    <t>Boissons</t>
  </si>
  <si>
    <t>lt</t>
  </si>
  <si>
    <t>RNM57224434</t>
  </si>
  <si>
    <t>CRÈME ANGLAISE 1 litre</t>
  </si>
  <si>
    <t>Produits laitiers et œufs</t>
  </si>
  <si>
    <t>RNM10350123</t>
  </si>
  <si>
    <t>CRESSON France botte</t>
  </si>
  <si>
    <t>Légumes</t>
  </si>
  <si>
    <t>bte</t>
  </si>
  <si>
    <t>00002070</t>
  </si>
  <si>
    <t>épinards branches portions</t>
  </si>
  <si>
    <t>RNM1950160</t>
  </si>
  <si>
    <t>MENTHE France botte</t>
  </si>
  <si>
    <t>Total</t>
  </si>
  <si>
    <t>Recette</t>
  </si>
  <si>
    <t>#</t>
  </si>
  <si>
    <t>Verbe</t>
  </si>
  <si>
    <t>Étape</t>
  </si>
  <si>
    <t>Précision technique</t>
  </si>
  <si>
    <t>Durée</t>
  </si>
  <si>
    <t>CRÈME ANGLAISE À LA MENTHE</t>
  </si>
  <si>
    <t>1ère méthode — Additionner le sirop de menthe à la crème anglaise. Rectifier la couleur avec le colorant.</t>
  </si>
  <si>
    <t>CRÈME ANGLAISE UHT (BASE)</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</si>
  <si>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</si>
  <si>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</si>
  <si>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</si>
  <si>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</si>
  <si>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</si>
  <si>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</si>
  <si>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</si>
  <si>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</si>
  <si>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</si>
  <si>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</si>
  <si>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Niveau</t>
  </si>
  <si>
    <t>Composant</t>
  </si>
  <si>
    <t>Type</t>
  </si>
  <si>
    <t>Quantité (× multiplicateur, voir feuille Besoins)</t>
  </si>
  <si>
    <t>recette</t>
  </si>
  <si>
    <t xml:space="preserve">    ↳ CRÈME ANGLAISE UHT (BASE)</t>
  </si>
  <si>
    <t xml:space="preserve">        ↳ CRÈME ANGLAISE 1 litre</t>
  </si>
  <si>
    <t>matiere</t>
  </si>
  <si>
    <t xml:space="preserve">    ↳ Sirop de menthe bouteille 1L</t>
  </si>
  <si>
    <t xml:space="preserve">    ↳ Colorant Vert Végétal</t>
  </si>
  <si>
    <t>kg</t>
  </si>
  <si>
    <t xml:space="preserve">        ↳ épinards branches portions</t>
  </si>
  <si>
    <t xml:space="preserve">        ↳ CRESSON France botte</t>
  </si>
  <si>
    <t xml:space="preserve">    ↳ MENTHE (KG) (conv.)</t>
  </si>
  <si>
    <t>conversion</t>
  </si>
  <si>
    <t>Fiche technique — CRÈME ANGLAISE À LA MENTHE</t>
  </si>
  <si>
    <t>CRÈME ANGLAISE À LA MENTHE  GRO_CDC_221B</t>
  </si>
  <si>
    <t>1.</t>
  </si>
  <si>
    <t xml:space="preserve">    CRÈME ANGLAISE UHT (BASE)</t>
  </si>
  <si>
    <t xml:space="preserve">    Colorant Vert Végétal</t>
  </si>
  <si>
    <t>2.</t>
  </si>
  <si>
    <t xml:space="preserve">    MENTHE (KG) (conv.)</t>
  </si>
  <si>
    <t>↳ CRÈME ANGLAISE UHT (BASE)  GRO_CDC_221</t>
  </si>
  <si>
    <t>↳ Colorant Vert Végétal  00SAU_REC043</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</si>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</sst>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0.25</v>
      </c>
      <c r="E7" s="6">
        <f>D7*$B$2</f>
        <v>0.25</v>
      </c>
      <c r="F7" t="s">
        <v>15</v>
      </c>
      <c r="G7" s="8">
        <f>E7*4.7</f>
        <v>1.175</v>
      </c>
    </row>
    <row r="8">
      <c r="A8" t="s">
        <v>16</v>
      </c>
      <c r="B8" t="s">
        <v>17</v>
      </c>
      <c r="C8" t="s">
        <v>18</v>
      </c>
      <c r="D8" s="4">
        <v>0.16</v>
      </c>
      <c r="E8" s="6">
        <f>D8*$B$2</f>
        <v>0.16</v>
      </c>
      <c r="F8" t="s">
        <v>3</v>
      </c>
      <c r="G8" s="8">
        <f>E8*2.77</f>
        <v>0.4432</v>
      </c>
    </row>
    <row r="9">
      <c r="A9" t="s">
        <v>19</v>
      </c>
      <c r="B9" t="s">
        <v>20</v>
      </c>
      <c r="C9" t="s">
        <v>21</v>
      </c>
      <c r="D9" s="4">
        <v>0.0015</v>
      </c>
      <c r="E9" s="6">
        <f>D9*$B$2</f>
        <v>0.0015</v>
      </c>
      <c r="F9" t="s">
        <v>22</v>
      </c>
      <c r="G9" s="8">
        <f>E9*1.65</f>
        <v>0.002475</v>
      </c>
    </row>
    <row r="10">
      <c r="A10" t="s" s="9">
        <v>23</v>
      </c>
      <c r="B10" t="s">
        <v>24</v>
      </c>
      <c r="C10" t="s">
        <v>21</v>
      </c>
      <c r="D10" s="4">
        <v>0.0035</v>
      </c>
      <c r="E10" s="6">
        <f>D10*$B$2</f>
        <v>0.0035</v>
      </c>
      <c r="F10" t="s">
        <v>3</v>
      </c>
      <c r="G10" s="8">
        <f>E10*0</f>
        <v>0</v>
      </c>
    </row>
    <row r="11">
      <c r="A11" t="s">
        <v>25</v>
      </c>
      <c r="B11" t="s">
        <v>26</v>
      </c>
      <c r="C11" t="s">
        <v>21</v>
      </c>
      <c r="D11" s="4">
        <v>30</v>
      </c>
      <c r="E11" s="6">
        <f>D11*$B$2</f>
        <v>30</v>
      </c>
      <c r="F11" t="s">
        <v>22</v>
      </c>
      <c r="G11" s="8">
        <f>E11*4</f>
        <v>120</v>
      </c>
    </row>
    <row r="12">
      <c r="A12"/>
      <c r="B12"/>
      <c r="C12"/>
      <c r="D12"/>
      <c r="E12"/>
      <c r="F12" t="s" s="10">
        <v>27</v>
      </c>
      <c r="G12" s="11">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28</v>
      </c>
      <c r="B1" t="s" s="7">
        <v>29</v>
      </c>
      <c r="C1" t="s" s="7">
        <v>30</v>
      </c>
      <c r="D1" t="s" s="7">
        <v>31</v>
      </c>
      <c r="E1" t="s" s="7">
        <v>32</v>
      </c>
      <c r="F1" t="s" s="7">
        <v>33</v>
      </c>
    </row>
    <row r="2">
      <c r="A2" t="s">
        <v>34</v>
      </c>
      <c r="B2">
        <v>1</v>
      </c>
      <c r="C2"/>
      <c r="D2" t="s" s="12">
        <v>35</v>
      </c>
      <c r="E2" t="s" s="12"/>
      <c r="F2"/>
    </row>
    <row r="3">
      <c r="A3" t="s">
        <v>34</v>
      </c>
      <c r="B3">
        <v>2</v>
      </c>
      <c r="C3"/>
      <c r="D3" t="inlineStr" s="12">
        <is>
          <t>2ème méthode — Laver et désinfecter les feuilles de menthe. Laisser infuser dans la crème anglaise toute une nuit. Mettre au point la couleur avec le colorant. Passer au chinois.</t>
        </is>
      </c>
      <c r="E3" t="s" s="12"/>
      <c r="F3"/>
    </row>
    <row r="4">
      <c r="A4" t="s">
        <v>36</v>
      </c>
      <c r="B4">
        <v>1</v>
      </c>
      <c r="C4"/>
      <c r="D4" t="inlineStr" s="12">
        <is>
          <t>Base — Crème anglaise UHT prête à l'emploi. Base neutre non transformée à ce stade, chaque parfum (221A-F) part de cette base et lui ajoute ses propres éléments (voir fiches dédiées).</t>
        </is>
      </c>
      <c r="E4" t="s" s="12"/>
      <c r="F4"/>
    </row>
    <row r="5">
      <c r="A5" t="s">
        <v>37</v>
      </c>
      <c r="B5">
        <v>1</v>
      </c>
      <c r="C5" t="s">
        <v>38</v>
      </c>
      <c r="D5" t="s" s="12">
        <v>39</v>
      </c>
      <c r="E5" t="s" s="12"/>
      <c r="F5"/>
    </row>
    <row r="6">
      <c r="A6" t="s">
        <v>37</v>
      </c>
      <c r="B6">
        <v>2</v>
      </c>
      <c r="C6" t="s">
        <v>40</v>
      </c>
      <c r="D6" t="s" s="12">
        <v>41</v>
      </c>
      <c r="E6" t="s" s="12"/>
      <c r="F6"/>
    </row>
    <row r="7">
      <c r="A7" t="s">
        <v>37</v>
      </c>
      <c r="B7">
        <v>3</v>
      </c>
      <c r="C7"/>
      <c r="D7" t="s" s="12">
        <v>42</v>
      </c>
      <c r="E7" t="s" s="12"/>
      <c r="F7"/>
    </row>
    <row r="8">
      <c r="A8" t="s">
        <v>37</v>
      </c>
      <c r="B8">
        <v>4</v>
      </c>
      <c r="C8" t="s">
        <v>43</v>
      </c>
      <c r="D8" t="inlineStr" s="12">
        <is>
          <t>Chauffer tout doucement le jus jusqu'à la température de 70°C — le liquide se clarifie de lui-même : un gel très vert apparaît à la surface et le reste du liquide devient transparent.</t>
        </is>
      </c>
      <c r="E8" t="s" s="12">
        <v>44</v>
      </c>
      <c r="F8"/>
    </row>
    <row r="9">
      <c r="A9" t="s">
        <v>37</v>
      </c>
      <c r="B9">
        <v>5</v>
      </c>
      <c r="C9" t="s">
        <v>45</v>
      </c>
      <c r="D9" t="inlineStr" s="12">
        <is>
          <t>Égoutter très délicatement le gel sur une étamine ou un linge très propre et humide. Éviter de remuer le liquide pour ne pas redisperser le gel. Utiliser immédiatement ou réserver bien enveloppé à l'abri de l'air en enceinte réfrigérée.</t>
        </is>
      </c>
      <c r="E9" t="s" s="12">
        <v>46</v>
      </c>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47</v>
      </c>
      <c r="B1" t="s" s="7">
        <v>48</v>
      </c>
      <c r="C1" t="s" s="7">
        <v>49</v>
      </c>
      <c r="D1" t="s" s="7">
        <v>50</v>
      </c>
      <c r="E1" t="s" s="7">
        <v>10</v>
      </c>
    </row>
    <row r="2">
      <c r="A2">
        <v>0</v>
      </c>
      <c r="B2" t="s">
        <v>34</v>
      </c>
      <c r="C2" t="s">
        <v>51</v>
      </c>
      <c r="D2" s="6">
        <f>'Besoins'!$B$2*100</f>
        <v>100</v>
      </c>
      <c r="E2" t="s">
        <v>3</v>
      </c>
    </row>
    <row r="3">
      <c r="A3">
        <v>1</v>
      </c>
      <c r="B3" t="s">
        <v>52</v>
      </c>
      <c r="C3" t="s">
        <v>51</v>
      </c>
      <c r="D3" s="6">
        <f>'Besoins'!$B$2*4</f>
        <v>4</v>
      </c>
      <c r="E3" t="s">
        <v>15</v>
      </c>
    </row>
    <row r="4">
      <c r="A4">
        <v>2</v>
      </c>
      <c r="B4" t="s">
        <v>53</v>
      </c>
      <c r="C4" t="s">
        <v>54</v>
      </c>
      <c r="D4" s="6">
        <f>'Besoins'!$B$2*0.16</f>
        <v>0.16</v>
      </c>
      <c r="E4" t="s">
        <v>3</v>
      </c>
    </row>
    <row r="5">
      <c r="A5">
        <v>1</v>
      </c>
      <c r="B5" t="s">
        <v>55</v>
      </c>
      <c r="C5" t="s">
        <v>54</v>
      </c>
      <c r="D5" s="6">
        <f>'Besoins'!$B$2*0.25</f>
        <v>0.25</v>
      </c>
      <c r="E5" t="s">
        <v>15</v>
      </c>
    </row>
    <row r="6">
      <c r="A6">
        <v>1</v>
      </c>
      <c r="B6" t="s">
        <v>56</v>
      </c>
      <c r="C6" t="s">
        <v>51</v>
      </c>
      <c r="D6" s="6">
        <f>'Besoins'!$B$2*0.005</f>
        <v>0.005</v>
      </c>
      <c r="E6" t="s">
        <v>57</v>
      </c>
    </row>
    <row r="7">
      <c r="A7">
        <v>2</v>
      </c>
      <c r="B7" t="s">
        <v>58</v>
      </c>
      <c r="C7" t="s">
        <v>54</v>
      </c>
      <c r="D7" s="6">
        <f>'Besoins'!$B$2*0.0035</f>
        <v>0.0035</v>
      </c>
      <c r="E7" t="s">
        <v>57</v>
      </c>
    </row>
    <row r="8">
      <c r="A8">
        <v>2</v>
      </c>
      <c r="B8" t="s">
        <v>59</v>
      </c>
      <c r="C8" t="s">
        <v>54</v>
      </c>
      <c r="D8" s="6">
        <f>'Besoins'!$B$2*0.0015</f>
        <v>0.0015</v>
      </c>
      <c r="E8" t="s">
        <v>57</v>
      </c>
    </row>
    <row r="9">
      <c r="A9">
        <v>1</v>
      </c>
      <c r="B9" t="s">
        <v>60</v>
      </c>
      <c r="C9" t="s">
        <v>61</v>
      </c>
      <c r="D9" s="6">
        <f>'Besoins'!$B$2*0.9</f>
        <v>0.9</v>
      </c>
      <c r="E9" t="s">
        <v>57</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2">
        <v>62</v>
      </c>
      <c r="B1"/>
      <c r="C1"/>
      <c r="D1"/>
    </row>
    <row r="2">
      <c r="A2" t="str" s="13">
        <f>"GRO_CDC_221B · CUI.PATES · référence : "&amp;Besoins!B3&amp;" "&amp;Besoins!C3&amp;" · multiplicateur réglable sur la feuille ""Besoins"""</f>
        <v>GRO_CDC_221B · CUI.PATES · référence : 100 pc · multiplicateur réglable sur la feuille </v>
      </c>
      <c r="B2"/>
      <c r="C2"/>
      <c r="D2"/>
    </row>
    <row r="3">
      <c r="A3"/>
      <c r="B3"/>
      <c r="C3"/>
      <c r="D3"/>
    </row>
    <row r="4">
      <c r="A4" t="s" s="14">
        <v>63</v>
      </c>
      <c r="B4"/>
      <c r="C4"/>
      <c r="D4"/>
    </row>
    <row r="5">
      <c r="A5" t="s" s="15">
        <v>64</v>
      </c>
      <c r="B5" t="str" s="12">
        <f>Procedure!D2</f>
        <v>1ère méthode — Additionner le sirop de menthe à la crème anglaise. Rectifier la couleur avec le colorant.</v>
      </c>
      <c r="C5"/>
      <c r="D5"/>
    </row>
    <row r="6">
      <c r="A6"/>
      <c r="B6" t="s">
        <v>65</v>
      </c>
      <c r="C6" s="6">
        <f>'Besoins'!$B$2*4</f>
        <v>4</v>
      </c>
      <c r="D6" t="s">
        <v>15</v>
      </c>
    </row>
    <row r="7">
      <c r="A7"/>
      <c r="B7" t="str">
        <f>Besoins!B7</f>
        <v>Sirop de menthe bouteille 1L</v>
      </c>
      <c r="C7" s="6">
        <f>Besoins!E7</f>
        <v>0.25</v>
      </c>
      <c r="D7" t="str">
        <f>Besoins!F7</f>
        <v>lt</v>
      </c>
    </row>
    <row r="8">
      <c r="A8"/>
      <c r="B8" t="s">
        <v>66</v>
      </c>
      <c r="C8" s="6">
        <f>'Besoins'!$B$2*0.005</f>
        <v>0.005</v>
      </c>
      <c r="D8" t="s">
        <v>57</v>
      </c>
    </row>
    <row r="9">
      <c r="A9" t="s" s="15">
        <v>67</v>
      </c>
      <c r="B9" t="str" s="12">
        <f>Procedure!D3</f>
        <v>2ème méthode — Laver et désinfecter les feuilles de menthe. Laisser infuser dans la crème anglaise toute une nuit. Mettre au point la couleur avec le colorant. Passer au chinois.</v>
      </c>
      <c r="C9"/>
      <c r="D9"/>
    </row>
    <row r="10">
      <c r="A10"/>
      <c r="B10" t="s">
        <v>65</v>
      </c>
      <c r="C10" s="6">
        <f>'Besoins'!$B$2*4</f>
        <v>4</v>
      </c>
      <c r="D10" t="s">
        <v>15</v>
      </c>
    </row>
    <row r="11">
      <c r="A11"/>
      <c r="B11" t="s">
        <v>68</v>
      </c>
      <c r="C11" s="6">
        <f>'Besoins'!$B$2*0.9</f>
        <v>0.9</v>
      </c>
      <c r="D11" t="s">
        <v>57</v>
      </c>
    </row>
    <row r="12">
      <c r="A12"/>
      <c r="B12"/>
      <c r="C12"/>
      <c r="D12"/>
    </row>
    <row r="13">
      <c r="A13" t="s" s="14">
        <v>69</v>
      </c>
      <c r="B13"/>
      <c r="C13"/>
      <c r="D13"/>
    </row>
    <row r="14">
      <c r="A14" t="s" s="15">
        <v>64</v>
      </c>
      <c r="B14" t="str" s="12">
        <f>Procedure!D4</f>
        <v>Base — Crème anglaise UHT prête à l'emploi. Base neutre non transformée à ce stade, chaque parfum (221A-F) part de cette base et lui ajoute ses propres éléments (voir fiches dédiées).</v>
      </c>
      <c r="C14"/>
      <c r="D14"/>
    </row>
    <row r="15">
      <c r="A15"/>
      <c r="B15" t="str">
        <f>Besoins!B8</f>
        <v>CRÈME ANGLAISE 1 litre</v>
      </c>
      <c r="C15" s="6">
        <f>Besoins!E8</f>
        <v>0.16</v>
      </c>
      <c r="D15" t="str">
        <f>Besoins!F8</f>
        <v>pc</v>
      </c>
    </row>
    <row r="16">
      <c r="A16"/>
      <c r="B16"/>
      <c r="C16"/>
      <c r="D16"/>
    </row>
    <row r="17">
      <c r="A17" t="s" s="14">
        <v>70</v>
      </c>
      <c r="B17"/>
      <c r="C17"/>
      <c r="D17"/>
    </row>
    <row r="18">
      <c r="A18" t="s" s="15">
        <v>64</v>
      </c>
      <c r="B18" t="str" s="12">
        <f>"[ÉPLUCHER] "&amp;Procedure!D5</f>
        <v>[ÉPLUCHER] Éplucher, équeuter, trier et laver soigneusement les feuilles vertes (épinards, cresson, blettes, persil, cerfeuil, estragon).</v>
      </c>
      <c r="C18"/>
      <c r="D18"/>
    </row>
    <row r="19">
      <c r="A19"/>
      <c r="B19" t="str">
        <f>Besoins!B10</f>
        <v>épinards branches portions</v>
      </c>
      <c r="C19" s="6">
        <f>Besoins!E10</f>
        <v>0.0035</v>
      </c>
      <c r="D19" t="str">
        <f>Besoins!F10</f>
        <v>kg</v>
      </c>
    </row>
    <row r="20">
      <c r="A20"/>
      <c r="B20" t="str">
        <f>Besoins!B9</f>
        <v>CRESSON France botte</v>
      </c>
      <c r="C20" s="6">
        <f>Besoins!E9</f>
        <v>0.0015</v>
      </c>
      <c r="D20" t="str">
        <f>Besoins!F9</f>
        <v>kg</v>
      </c>
    </row>
    <row r="21">
      <c r="A21" t="s" s="15">
        <v>67</v>
      </c>
      <c r="B21" t="str" s="12">
        <f>"[MIXER] "&amp;Procedure!D6</f>
        <v>[MIXER] Les mixer très finement avec un peu d'eau afin de bien broyer les chloroplastes sphériques (granules à chlorophylle) pour en libérer la chlorophylle.</v>
      </c>
      <c r="C21"/>
      <c r="D21"/>
    </row>
    <row r="22">
      <c r="A22" t="s" s="15">
        <v>71</v>
      </c>
      <c r="B22" t="str" s="12">
        <f>Procedure!D7</f>
        <v>Extraire le jus vert ainsi obtenu en le pressant à l'aide d'une étamine.</v>
      </c>
      <c r="C22"/>
      <c r="D22"/>
    </row>
    <row r="23">
      <c r="A23" t="s" s="15">
        <v>72</v>
      </c>
      <c r="B23" t="str" s="12">
        <f>"[CHAUFFER] "&amp;Procedure!D8</f>
        <v>[CHAUFFER] Chauffer tout doucement le jus jusqu'à la température de 70°C — le liquide se clarifie de lui-même : un gel très vert apparaît à la surface et le reste du liquide devient transparent.</v>
      </c>
      <c r="C23"/>
      <c r="D23"/>
    </row>
    <row r="24">
      <c r="A24"/>
      <c r="B24" t="str" s="16">
        <f>"ℹ "&amp;Procedure!E8</f>
        <v>ℹ</v>
      </c>
      <c r="C24"/>
      <c r="D24"/>
    </row>
    <row r="25">
      <c r="A25" t="s" s="15">
        <v>73</v>
      </c>
      <c r="B25" t="str" s="12">
        <f>"[ÉGOUTTER] "&amp;Procedure!D9</f>
        <v>[ÉGOUTTER] Égoutter très délicatement le gel sur une étamine ou un linge très propre et humide. Éviter de remuer le liquide pour ne pas redisperser le gel. Utiliser immédiatement ou réserver bien enveloppé à l'abri de l'air en enceinte réfrigérée.</v>
      </c>
      <c r="C25"/>
      <c r="D25"/>
    </row>
    <row r="26">
      <c r="A26"/>
      <c r="B26" t="str" s="16">
        <f>"ℹ "&amp;Procedure!E9</f>
        <v>ℹ</v>
      </c>
      <c r="C26"/>
      <c r="D26"/>
    </row>
    <row r="27">
      <c r="A27"/>
      <c r="B27"/>
      <c r="C27"/>
      <c r="D27"/>
    </row>
    <row r="28">
      <c r="A28" t="s" s="17">
        <v>74</v>
      </c>
      <c r="B28"/>
      <c r="C28"/>
      <c r="D28"/>
    </row>
  </sheetData>
  <sheetProtection sheet="1" formatRows="0" formatColumns="0"/>
  <mergeCells count="16">
    <mergeCell ref="A1:D1"/>
    <mergeCell ref="A2:D2"/>
    <mergeCell ref="A4:D4"/>
    <mergeCell ref="B5:D5"/>
    <mergeCell ref="B9:D9"/>
    <mergeCell ref="A13:D13"/>
    <mergeCell ref="B14:D14"/>
    <mergeCell ref="A17:D17"/>
    <mergeCell ref="B18:D18"/>
    <mergeCell ref="B21:D21"/>
    <mergeCell ref="B22:D22"/>
    <mergeCell ref="B23:D23"/>
    <mergeCell ref="B24:D24"/>
    <mergeCell ref="B25:D25"/>
    <mergeCell ref="B26:D26"/>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2026-09-16T01:12:19Z</dcterms:created>
  <dc:title>CRÈME ANGLAISE À LA MENTHE</dc:title>
  <dc:subject/>
  <dc:creator>CUIS.web</dc:creator>
  <cp:lastModifiedBy/>
  <cp:keywords/>
  <dc:description>Export automatique — moteur récursif d'origine : Bernard Vandendaele</dc:description>
  <cp:category/>
  <dc:language>en-US</dc:language>
  <dcterms:modified xsi:type="dcterms:W3CDTF">2026-09-16T01:12:19Z</dcterms:modified>
  <cp:revision>1</cp:revision>
</cp:coreProperties>
</file>