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<sst xmlns="http://schemas.openxmlformats.org/spreadsheetml/2006/main" count="76" uniqueCount="76">
  <si>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</si>
  <si>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</si>
  <si>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</si>
  <si>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</si>
  <si>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</si>
  <si>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</si>
  <si>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</si>
  <si>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</si>
  <si>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</si>
  <si>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</si>
  <si>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</si>
  <si>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</si>
  <si>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</si>
  <si>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</si>
  <si>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</si>
  <si>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</si>
  <si>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</si>
  <si>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</si>
  <si>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</si>
  <si>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</si>
  <si>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</si>
  <si>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</si>
  <si>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</si>
  <si>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</si>
  <si>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</si>
  <si>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</si>
  <si>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</si>
  <si>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</si>
  <si>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</si>
  <si>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</si>
  <si>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</si>
  <si>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</si>
  <si>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</si>
  <si>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</si>
  <si>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</si>
  <si>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</si>
  <si>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</si>
  <si>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</si>
  <si>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</si>
  <si>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</si>
  <si>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</si>
  <si>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</si>
  <si>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</si>
  <si>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</si>
  <si>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</si>
  <si>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</si>
  <si>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</si>
  <si>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KETCHUP</t>
  </si>
  <si>
    <t>Servir — Servir avec les viandes grillées.</t>
  </si>
  <si>
    <t>Niveau</t>
  </si>
  <si>
    <t>Composant</t>
  </si>
  <si>
    <t>Type</t>
  </si>
  <si>
    <t>Quantité (× multiplicateur, voir feuille Besoins)</t>
  </si>
  <si>
    <t>recette</t>
  </si>
  <si>
    <t xml:space="preserve">    ↳ Coulis de tomate cuisinée</t>
  </si>
  <si>
    <t>matiere</t>
  </si>
  <si>
    <t xml:space="preserve">    ↳ Oignons émincés surgelés</t>
  </si>
  <si>
    <t xml:space="preserve">    ↳ VINAIGRE VIN ROUGE (L) (conv.)</t>
  </si>
  <si>
    <t>conversion</t>
  </si>
  <si>
    <t>lt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</si>
  <si>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</si>
  <si>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</si>
  <si>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</si>
  <si>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</si>
  <si>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</si>
  <si>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 (conv.)</t>
  </si>
  <si>
    <t xml:space="preserve">    ↳ Sel fin de cuisine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</si>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</sst>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5.6</v>
      </c>
      <c r="E7" s="6">
        <f>D7*$B$2</f>
        <v>5.6</v>
      </c>
      <c r="F7" t="s">
        <v>15</v>
      </c>
      <c r="G7" s="8">
        <f>E7*1.9</f>
        <v>10.64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8">
        <f>E8*9.2</f>
        <v>0.092</v>
      </c>
    </row>
    <row r="9">
      <c r="A9" t="s">
        <v>19</v>
      </c>
      <c r="B9" t="s">
        <v>20</v>
      </c>
      <c r="C9" t="s">
        <v>18</v>
      </c>
      <c r="D9" s="4">
        <v>0.002</v>
      </c>
      <c r="E9" s="6">
        <f>D9*$B$2</f>
        <v>0.002</v>
      </c>
      <c r="F9" t="s">
        <v>15</v>
      </c>
      <c r="G9" s="8">
        <f>E9*20</f>
        <v>0.04</v>
      </c>
    </row>
    <row r="10">
      <c r="A10" t="s">
        <v>21</v>
      </c>
      <c r="B10" t="s">
        <v>22</v>
      </c>
      <c r="C10" t="s">
        <v>18</v>
      </c>
      <c r="D10" s="4">
        <v>0.005</v>
      </c>
      <c r="E10" s="6">
        <f>D10*$B$2</f>
        <v>0.005</v>
      </c>
      <c r="F10" t="s">
        <v>15</v>
      </c>
      <c r="G10" s="8">
        <f>E10*9.5</f>
        <v>0.0475</v>
      </c>
    </row>
    <row r="11">
      <c r="A11" t="s">
        <v>23</v>
      </c>
      <c r="B11" t="s">
        <v>24</v>
      </c>
      <c r="C11" t="s">
        <v>18</v>
      </c>
      <c r="D11" s="4">
        <v>0.002</v>
      </c>
      <c r="E11" s="6">
        <f>D11*$B$2</f>
        <v>0.002</v>
      </c>
      <c r="F11" t="s">
        <v>15</v>
      </c>
      <c r="G11" s="8">
        <f>E11*9.8</f>
        <v>0.0196</v>
      </c>
    </row>
    <row r="12">
      <c r="A12" t="s">
        <v>25</v>
      </c>
      <c r="B12" t="s">
        <v>26</v>
      </c>
      <c r="C12" t="s">
        <v>27</v>
      </c>
      <c r="D12" s="4">
        <v>0.1</v>
      </c>
      <c r="E12" s="6">
        <f>D12*$B$2</f>
        <v>0.1</v>
      </c>
      <c r="F12" t="s">
        <v>28</v>
      </c>
      <c r="G12" s="8">
        <f>E12*65.22</f>
        <v>6.522</v>
      </c>
    </row>
    <row r="13">
      <c r="A13" t="s">
        <v>29</v>
      </c>
      <c r="B13" t="s">
        <v>30</v>
      </c>
      <c r="C13" t="s">
        <v>27</v>
      </c>
      <c r="D13" s="4">
        <v>0.666667</v>
      </c>
      <c r="E13" s="6">
        <f>D13*$B$2</f>
        <v>0.666667</v>
      </c>
      <c r="F13" t="s">
        <v>28</v>
      </c>
      <c r="G13" s="8">
        <f>E13*1.789999105</f>
        <v>1.193333</v>
      </c>
    </row>
    <row r="14">
      <c r="A14" t="s">
        <v>31</v>
      </c>
      <c r="B14" t="s">
        <v>32</v>
      </c>
      <c r="C14" t="s">
        <v>33</v>
      </c>
      <c r="D14" s="4">
        <v>0.03</v>
      </c>
      <c r="E14" s="6">
        <f>D14*$B$2</f>
        <v>0.03</v>
      </c>
      <c r="F14" t="s">
        <v>15</v>
      </c>
      <c r="G14" s="8">
        <f>E14*0.35</f>
        <v>0.0105</v>
      </c>
    </row>
    <row r="15">
      <c r="A15" t="s">
        <v>34</v>
      </c>
      <c r="B15" t="s">
        <v>35</v>
      </c>
      <c r="C15" t="s">
        <v>36</v>
      </c>
      <c r="D15" s="4">
        <v>2.5</v>
      </c>
      <c r="E15" s="6">
        <f>D15*$B$2</f>
        <v>2.5</v>
      </c>
      <c r="F15" t="s">
        <v>15</v>
      </c>
      <c r="G15" s="8">
        <f>E15*2.1</f>
        <v>5.25</v>
      </c>
    </row>
    <row r="16">
      <c r="A16" t="s">
        <v>37</v>
      </c>
      <c r="B16" t="s">
        <v>38</v>
      </c>
      <c r="C16" t="s">
        <v>39</v>
      </c>
      <c r="D16" s="4">
        <v>4</v>
      </c>
      <c r="E16" s="6">
        <f>D16*$B$2</f>
        <v>4</v>
      </c>
      <c r="F16" t="s">
        <v>15</v>
      </c>
      <c r="G16" s="8">
        <f>E16*3.89</f>
        <v>15.56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/>
      <c r="D2" t="inlineStr" s="11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1"/>
      <c r="F2"/>
    </row>
    <row r="3">
      <c r="A3" t="s">
        <v>47</v>
      </c>
      <c r="B3">
        <v>2</v>
      </c>
      <c r="C3"/>
      <c r="D3" t="inlineStr" s="11">
        <is>
          <t>Préparations préliminaires — Éplucher, laver et désinfecter les végétaux suivant la procédure. Déconditionner selon le principe d'hygiène d'usage, les boîtes de coulis de tomate.</t>
        </is>
      </c>
      <c r="E3" t="s" s="11"/>
      <c r="F3"/>
    </row>
    <row r="4">
      <c r="A4" t="s">
        <v>47</v>
      </c>
      <c r="B4">
        <v>3</v>
      </c>
      <c r="C4"/>
      <c r="D4" t="inlineStr" s="11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1"/>
      <c r="F4"/>
    </row>
    <row r="5">
      <c r="A5" t="s">
        <v>47</v>
      </c>
      <c r="B5">
        <v>4</v>
      </c>
      <c r="C5"/>
      <c r="D5" t="s" s="11">
        <v>48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'Besoins'!$B$2*5.6</f>
        <v>5.6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'Besoins'!$B$2*4</f>
        <v>4</v>
      </c>
      <c r="E4" t="s">
        <v>15</v>
      </c>
    </row>
    <row r="5">
      <c r="A5">
        <v>1</v>
      </c>
      <c r="B5" t="s">
        <v>57</v>
      </c>
      <c r="C5" t="s">
        <v>58</v>
      </c>
      <c r="D5" s="6">
        <f>'Besoins'!$B$2*1</f>
        <v>1</v>
      </c>
      <c r="E5" t="s">
        <v>59</v>
      </c>
    </row>
    <row r="6">
      <c r="A6">
        <v>1</v>
      </c>
      <c r="B6" t="s">
        <v>60</v>
      </c>
      <c r="C6" t="s">
        <v>55</v>
      </c>
      <c r="D6" s="6">
        <f>'Besoins'!$B$2*2.5</f>
        <v>2.5</v>
      </c>
      <c r="E6" t="s">
        <v>15</v>
      </c>
    </row>
    <row r="7">
      <c r="A7">
        <v>1</v>
      </c>
      <c r="B7" t="s">
        <v>61</v>
      </c>
      <c r="C7" t="s">
        <v>55</v>
      </c>
      <c r="D7" s="6">
        <f>'Besoins'!$B$2*0.002</f>
        <v>0.002</v>
      </c>
      <c r="E7" t="s">
        <v>15</v>
      </c>
    </row>
    <row r="8">
      <c r="A8">
        <v>1</v>
      </c>
      <c r="B8" t="s">
        <v>62</v>
      </c>
      <c r="C8" t="s">
        <v>55</v>
      </c>
      <c r="D8" s="6">
        <f>'Besoins'!$B$2*0.005</f>
        <v>0.005</v>
      </c>
      <c r="E8" t="s">
        <v>15</v>
      </c>
    </row>
    <row r="9">
      <c r="A9">
        <v>1</v>
      </c>
      <c r="B9" t="s">
        <v>63</v>
      </c>
      <c r="C9" t="s">
        <v>55</v>
      </c>
      <c r="D9" s="6">
        <f>'Besoins'!$B$2*0.01</f>
        <v>0.01</v>
      </c>
      <c r="E9" t="s">
        <v>15</v>
      </c>
    </row>
    <row r="10">
      <c r="A10">
        <v>1</v>
      </c>
      <c r="B10" t="s">
        <v>64</v>
      </c>
      <c r="C10" t="s">
        <v>55</v>
      </c>
      <c r="D10" s="6">
        <f>'Besoins'!$B$2*0.002</f>
        <v>0.002</v>
      </c>
      <c r="E10" t="s">
        <v>15</v>
      </c>
    </row>
    <row r="11">
      <c r="A11">
        <v>1</v>
      </c>
      <c r="B11" t="s">
        <v>65</v>
      </c>
      <c r="C11" t="s">
        <v>58</v>
      </c>
      <c r="D11" s="6">
        <f>'Besoins'!$B$2*0.5</f>
        <v>0.5</v>
      </c>
      <c r="E11" t="s">
        <v>59</v>
      </c>
    </row>
    <row r="12">
      <c r="A12">
        <v>1</v>
      </c>
      <c r="B12" t="s">
        <v>66</v>
      </c>
      <c r="C12" t="s">
        <v>55</v>
      </c>
      <c r="D12" s="6">
        <f>'Besoins'!$B$2*0.03</f>
        <v>0.03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67</v>
      </c>
      <c r="B1"/>
      <c r="C1"/>
      <c r="D1"/>
    </row>
    <row r="2">
      <c r="A2" t="str" s="12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4">
        <v>70</v>
      </c>
      <c r="B6" t="str" s="11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6">
        <f>Besoins!E16</f>
        <v>4</v>
      </c>
      <c r="D7" t="str">
        <f>Besoins!F16</f>
        <v>kg</v>
      </c>
    </row>
    <row r="8">
      <c r="A8" t="s" s="14">
        <v>71</v>
      </c>
      <c r="B8" t="str" s="11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6">
        <f>Besoins!E7</f>
        <v>5.6</v>
      </c>
      <c r="D9" t="str">
        <f>Besoins!F7</f>
        <v>kg</v>
      </c>
    </row>
    <row r="10">
      <c r="A10"/>
      <c r="B10" t="s">
        <v>72</v>
      </c>
      <c r="C10" s="6">
        <f>'Besoins'!$B$2*1</f>
        <v>1</v>
      </c>
      <c r="D10" t="s">
        <v>59</v>
      </c>
    </row>
    <row r="11">
      <c r="A11"/>
      <c r="B11" t="str">
        <f>Besoins!B15</f>
        <v>Sucre roux de canne complet</v>
      </c>
      <c r="C11" s="6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6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6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6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6">
        <f>Besoins!E9</f>
        <v>0.002</v>
      </c>
      <c r="D15" t="str">
        <f>Besoins!F9</f>
        <v>kg</v>
      </c>
    </row>
    <row r="16">
      <c r="A16"/>
      <c r="B16" t="s">
        <v>73</v>
      </c>
      <c r="C16" s="6">
        <f>'Besoins'!$B$2*0.5</f>
        <v>0.5</v>
      </c>
      <c r="D16" t="s">
        <v>59</v>
      </c>
    </row>
    <row r="17">
      <c r="A17"/>
      <c r="B17" t="str">
        <f>Besoins!B14</f>
        <v>Sel fin de cuisine</v>
      </c>
      <c r="C17" s="6">
        <f>Besoins!E14</f>
        <v>0.03</v>
      </c>
      <c r="D17" t="str">
        <f>Besoins!F14</f>
        <v>kg</v>
      </c>
    </row>
    <row r="18">
      <c r="A18" t="s" s="14">
        <v>74</v>
      </c>
      <c r="B18" t="str" s="11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5">
        <v>75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2026-09-15T22:22:07Z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2026-09-15T22:22:07Z</dcterms:modified>
  <cp:revision>1</cp:revision>
</cp:coreProperties>
</file>