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<sst xmlns="http://schemas.openxmlformats.org/spreadsheetml/2006/main" count="92" uniqueCount="92">
  <si>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</si>
  <si>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</si>
  <si>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</si>
  <si>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</si>
  <si>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</si>
  <si>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</si>
  <si>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</si>
  <si>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</si>
  <si>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</si>
  <si>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</si>
  <si>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</si>
  <si>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</si>
  <si>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</si>
  <si>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</si>
  <si>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</si>
  <si>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</si>
  <si>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</si>
  <si>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</si>
  <si>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</si>
  <si>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</si>
  <si>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RNME101406</t>
  </si>
  <si>
    <t>Vinaigre vin rouge 6° bouteille 1,5L</t>
  </si>
  <si>
    <t>CITRON-JAUNE-FR</t>
  </si>
  <si>
    <t>Citron jaune frais (zeste/jus) — à réactualiser</t>
  </si>
  <si>
    <t>Agrumes</t>
  </si>
  <si>
    <t>NOIX-CERNEAUX</t>
  </si>
  <si>
    <t>Cerneaux de noix</t>
  </si>
  <si>
    <t>Oléagineux et noix</t>
  </si>
  <si>
    <t>RNM57224448</t>
  </si>
  <si>
    <t>BLEU rectangle</t>
  </si>
  <si>
    <t>Produits laitiers et œufs</t>
  </si>
  <si>
    <t>RNM57224457</t>
  </si>
  <si>
    <t>EMMENTAL 1 kg 100% français rapé</t>
  </si>
  <si>
    <t>RNM12110123</t>
  </si>
  <si>
    <t>CHICORÉE Scarole France cat.I colis de 6</t>
  </si>
  <si>
    <t>Légumes</t>
  </si>
  <si>
    <t>RNM3120123</t>
  </si>
  <si>
    <t>ENDIVE France extra colis 5kg</t>
  </si>
  <si>
    <t>RNM57226098</t>
  </si>
  <si>
    <t>POMME Golden France cat.I 170/220g plateau 2rg</t>
  </si>
  <si>
    <t>RNM57232337</t>
  </si>
  <si>
    <t>RAISIN blanc sans pépin Import cat.I</t>
  </si>
  <si>
    <t>SEL-FIN</t>
  </si>
  <si>
    <t>Sel fin de cuisine</t>
  </si>
  <si>
    <t>Sels et condiments de base</t>
  </si>
  <si>
    <t>RNMS00869</t>
  </si>
  <si>
    <t>Marrons épluchés surgelés</t>
  </si>
  <si>
    <t>Légumes surgelés</t>
  </si>
  <si>
    <t>Total</t>
  </si>
  <si>
    <t>Recette</t>
  </si>
  <si>
    <t>#</t>
  </si>
  <si>
    <t>Verbe</t>
  </si>
  <si>
    <t>Étape</t>
  </si>
  <si>
    <t>Précision technique</t>
  </si>
  <si>
    <t>Durée</t>
  </si>
  <si>
    <t>MESCLUN D'AUTOMNE</t>
  </si>
  <si>
    <t>SAUCE VINAIGRETTE</t>
  </si>
  <si>
    <t>Dans la cuve du batteur, dissoudre le sel et le poivre dans le vinaigre.</t>
  </si>
  <si>
    <t>Ajouter l'huile. Bien émulsionner les éléments.</t>
  </si>
  <si>
    <t>Niveau</t>
  </si>
  <si>
    <t>Composant</t>
  </si>
  <si>
    <t>Type</t>
  </si>
  <si>
    <t>Quantité (× multiplicateur, voir feuille Besoins)</t>
  </si>
  <si>
    <t>recette</t>
  </si>
  <si>
    <t xml:space="preserve">    ↳ CHICORÉE Scarole France cat.I colis de 6</t>
  </si>
  <si>
    <t>matiere</t>
  </si>
  <si>
    <t xml:space="preserve">    ↳ ENDIVE France extra colis 5kg</t>
  </si>
  <si>
    <t xml:space="preserve">    ↳ POMME Golden France cat.I 170/220g plateau 2rg</t>
  </si>
  <si>
    <t xml:space="preserve">    ↳ RAISIN blanc sans pépin Import cat.I</t>
  </si>
  <si>
    <t xml:space="preserve">    ↳ Cerneaux de noix</t>
  </si>
  <si>
    <t xml:space="preserve">    ↳ Marrons épluchés surgelés</t>
  </si>
  <si>
    <t xml:space="preserve">    ↳ SAUCE VINAIGRETTE</t>
  </si>
  <si>
    <t>lt</t>
  </si>
  <si>
    <t xml:space="preserve">        ↳ HUILE TOURNESOL (L) (conv.)</t>
  </si>
  <si>
    <t>conversion</t>
  </si>
  <si>
    <t xml:space="preserve">        ↳ VINAIGRE VIN ROUGE (L) (conv.)</t>
  </si>
  <si>
    <t xml:space="preserve">        ↳ Sel fin de cuisine</t>
  </si>
  <si>
    <t xml:space="preserve">        ↳ Poivre noir moulu</t>
  </si>
  <si>
    <t xml:space="preserve">    ↳ Citron jaune frais (zeste/jus) — à réactualiser</t>
  </si>
  <si>
    <t xml:space="preserve">    ↳ EMMENTAL 1 kg 100% français rapé</t>
  </si>
  <si>
    <t xml:space="preserve">    ↳ BLEU rectangle</t>
  </si>
  <si>
    <t>Fiche technique — MESCLUN D'AUTOMNE</t>
  </si>
  <si>
    <t>MESCLUN D'AUTOMNE  GRO_CDC_008</t>
  </si>
  <si>
    <t>1.</t>
  </si>
  <si>
    <t>2.</t>
  </si>
  <si>
    <t xml:space="preserve">    SAUCE VINAIGRETTE</t>
  </si>
  <si>
    <t>3.</t>
  </si>
  <si>
    <t>4.</t>
  </si>
  <si>
    <t>↳ SAUCE VINAIGRETTE  GRO_CDC_205C</t>
  </si>
  <si>
    <t xml:space="preserve">    VINAIGRE VIN ROUGE (L) (conv.)</t>
  </si>
  <si>
    <t xml:space="preserve">    HUILE TOURNESOL (L)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</si>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</sst>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0.00015</v>
      </c>
      <c r="E7" s="6">
        <f>D7*$B$2</f>
        <v>0.00015</v>
      </c>
      <c r="F7" t="s">
        <v>15</v>
      </c>
      <c r="G7" s="8">
        <f>E7*12.5</f>
        <v>0.001875</v>
      </c>
    </row>
    <row r="8">
      <c r="A8" t="s">
        <v>16</v>
      </c>
      <c r="B8" t="s">
        <v>17</v>
      </c>
      <c r="C8" t="s">
        <v>18</v>
      </c>
      <c r="D8" s="4">
        <v>0.015</v>
      </c>
      <c r="E8" s="6">
        <f>D8*$B$2</f>
        <v>0.015</v>
      </c>
      <c r="F8" t="s">
        <v>19</v>
      </c>
      <c r="G8" s="8">
        <f>E8*20.35</f>
        <v>0.30525</v>
      </c>
    </row>
    <row r="9">
      <c r="A9" t="s">
        <v>20</v>
      </c>
      <c r="B9" t="s">
        <v>21</v>
      </c>
      <c r="C9" t="s">
        <v>18</v>
      </c>
      <c r="D9" s="4">
        <v>0.0125</v>
      </c>
      <c r="E9" s="6">
        <f>D9*$B$2</f>
        <v>0.0125</v>
      </c>
      <c r="F9" t="s">
        <v>19</v>
      </c>
      <c r="G9" s="8">
        <f>E9*1.79</f>
        <v>0.022375</v>
      </c>
    </row>
    <row r="10">
      <c r="A10" t="s">
        <v>22</v>
      </c>
      <c r="B10" t="s">
        <v>23</v>
      </c>
      <c r="C10" t="s">
        <v>24</v>
      </c>
      <c r="D10" s="4">
        <v>0.13</v>
      </c>
      <c r="E10" s="6">
        <f>D10*$B$2</f>
        <v>0.13</v>
      </c>
      <c r="F10" t="s">
        <v>15</v>
      </c>
      <c r="G10" s="8">
        <f>E10*3.2</f>
        <v>0.416</v>
      </c>
    </row>
    <row r="11">
      <c r="A11" t="s">
        <v>25</v>
      </c>
      <c r="B11" t="s">
        <v>26</v>
      </c>
      <c r="C11" t="s">
        <v>27</v>
      </c>
      <c r="D11" s="4">
        <v>0.5</v>
      </c>
      <c r="E11" s="6">
        <f>D11*$B$2</f>
        <v>0.5</v>
      </c>
      <c r="F11" t="s">
        <v>15</v>
      </c>
      <c r="G11" s="8">
        <f>E11*12</f>
        <v>6</v>
      </c>
    </row>
    <row r="12">
      <c r="A12" t="s">
        <v>28</v>
      </c>
      <c r="B12" t="s">
        <v>29</v>
      </c>
      <c r="C12" t="s">
        <v>30</v>
      </c>
      <c r="D12" s="4">
        <v>1</v>
      </c>
      <c r="E12" s="6">
        <f>D12*$B$2</f>
        <v>1</v>
      </c>
      <c r="F12" t="s">
        <v>15</v>
      </c>
      <c r="G12" s="8">
        <f>E12*15.1</f>
        <v>15.1</v>
      </c>
    </row>
    <row r="13">
      <c r="A13" t="s">
        <v>31</v>
      </c>
      <c r="B13" t="s">
        <v>32</v>
      </c>
      <c r="C13" t="s">
        <v>30</v>
      </c>
      <c r="D13" s="4">
        <v>1</v>
      </c>
      <c r="E13" s="6">
        <f>D13*$B$2</f>
        <v>1</v>
      </c>
      <c r="F13" t="s">
        <v>15</v>
      </c>
      <c r="G13" s="8">
        <f>E13*14</f>
        <v>14</v>
      </c>
    </row>
    <row r="14">
      <c r="A14" t="s">
        <v>33</v>
      </c>
      <c r="B14" t="s">
        <v>34</v>
      </c>
      <c r="C14" t="s">
        <v>35</v>
      </c>
      <c r="D14" s="4">
        <v>4</v>
      </c>
      <c r="E14" s="6">
        <f>D14*$B$2</f>
        <v>4</v>
      </c>
      <c r="F14" t="s">
        <v>3</v>
      </c>
      <c r="G14" s="8">
        <f>E14*12</f>
        <v>48</v>
      </c>
    </row>
    <row r="15">
      <c r="A15" t="s">
        <v>36</v>
      </c>
      <c r="B15" t="s">
        <v>37</v>
      </c>
      <c r="C15" t="s">
        <v>35</v>
      </c>
      <c r="D15" s="4">
        <v>4</v>
      </c>
      <c r="E15" s="6">
        <f>D15*$B$2</f>
        <v>4</v>
      </c>
      <c r="F15" t="s">
        <v>15</v>
      </c>
      <c r="G15" s="8">
        <f>E15*1.2</f>
        <v>4.8</v>
      </c>
    </row>
    <row r="16">
      <c r="A16" t="s">
        <v>38</v>
      </c>
      <c r="B16" t="s">
        <v>39</v>
      </c>
      <c r="C16" t="s">
        <v>35</v>
      </c>
      <c r="D16" s="4">
        <v>2</v>
      </c>
      <c r="E16" s="6">
        <f>D16*$B$2</f>
        <v>2</v>
      </c>
      <c r="F16" t="s">
        <v>15</v>
      </c>
      <c r="G16" s="8">
        <f>E16*1.3</f>
        <v>2.6</v>
      </c>
    </row>
    <row r="17">
      <c r="A17" t="s">
        <v>40</v>
      </c>
      <c r="B17" t="s">
        <v>41</v>
      </c>
      <c r="C17" t="s">
        <v>35</v>
      </c>
      <c r="D17" s="4">
        <v>1</v>
      </c>
      <c r="E17" s="6">
        <f>D17*$B$2</f>
        <v>1</v>
      </c>
      <c r="F17" t="s">
        <v>15</v>
      </c>
      <c r="G17" s="8">
        <f>E17*4.5</f>
        <v>4.5</v>
      </c>
    </row>
    <row r="18">
      <c r="A18" t="s">
        <v>42</v>
      </c>
      <c r="B18" t="s">
        <v>43</v>
      </c>
      <c r="C18" t="s">
        <v>44</v>
      </c>
      <c r="D18" s="4">
        <v>0.000375</v>
      </c>
      <c r="E18" s="6">
        <f>D18*$B$2</f>
        <v>0.000375</v>
      </c>
      <c r="F18" t="s">
        <v>15</v>
      </c>
      <c r="G18" s="8">
        <f>E18*0.35</f>
        <v>0.000131</v>
      </c>
    </row>
    <row r="19">
      <c r="A19" t="s">
        <v>45</v>
      </c>
      <c r="B19" t="s">
        <v>46</v>
      </c>
      <c r="C19" t="s">
        <v>47</v>
      </c>
      <c r="D19" s="4">
        <v>2</v>
      </c>
      <c r="E19" s="6">
        <f>D19*$B$2</f>
        <v>2</v>
      </c>
      <c r="F19" t="s">
        <v>15</v>
      </c>
      <c r="G19" s="8">
        <f>E19*13.57</f>
        <v>27.14</v>
      </c>
    </row>
    <row r="20">
      <c r="A20"/>
      <c r="B20"/>
      <c r="C20"/>
      <c r="D20"/>
      <c r="E20"/>
      <c r="F20" t="s" s="9">
        <v>48</v>
      </c>
      <c r="G20" s="10">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c r="D2" t="inlineStr" s="11">
        <is>
          <t>Mise en place du poste de travail — Vérifier les D.L.C., peser les denrées, sélectionner le matériel nécessaire. Désinfecter le matériel et le poste de travail suivant les protocoles.</t>
        </is>
      </c>
      <c r="E2" t="s" s="11"/>
      <c r="F2"/>
    </row>
    <row r="3">
      <c r="A3" t="s">
        <v>55</v>
      </c>
      <c r="B3">
        <v>2</v>
      </c>
      <c r="C3"/>
      <c r="D3" t="inlineStr" s="11">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t="s" s="11"/>
      <c r="F3"/>
    </row>
    <row r="4">
      <c r="A4" t="s">
        <v>55</v>
      </c>
      <c r="B4">
        <v>3</v>
      </c>
      <c r="C4"/>
      <c r="D4" t="inlineStr" s="11">
        <is>
          <t>Assaisonner les éléments de la salade — Dans une bassine, mélanger et assaisonner les feuilles d'endives et les quartiers de pommes. Dans une bassine, assaisonner légèrement les feuilles de scarole.</t>
        </is>
      </c>
      <c r="E4" t="s" s="11"/>
      <c r="F4"/>
    </row>
    <row r="5">
      <c r="A5" t="s">
        <v>55</v>
      </c>
      <c r="B5">
        <v>4</v>
      </c>
      <c r="C5"/>
      <c r="D5" t="inlineStr" s="11">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t="s" s="11"/>
      <c r="F5"/>
    </row>
    <row r="6">
      <c r="A6" t="s">
        <v>56</v>
      </c>
      <c r="B6">
        <v>1</v>
      </c>
      <c r="C6"/>
      <c r="D6" t="s" s="11">
        <v>57</v>
      </c>
      <c r="E6" t="s" s="11"/>
      <c r="F6"/>
    </row>
    <row r="7">
      <c r="A7" t="s">
        <v>56</v>
      </c>
      <c r="B7">
        <v>2</v>
      </c>
      <c r="C7"/>
      <c r="D7" t="s" s="11">
        <v>58</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55</v>
      </c>
      <c r="C2" t="s">
        <v>63</v>
      </c>
      <c r="D2" s="6">
        <f>'Besoins'!$B$2*100</f>
        <v>100</v>
      </c>
      <c r="E2" t="s">
        <v>3</v>
      </c>
    </row>
    <row r="3">
      <c r="A3">
        <v>1</v>
      </c>
      <c r="B3" t="s">
        <v>64</v>
      </c>
      <c r="C3" t="s">
        <v>65</v>
      </c>
      <c r="D3" s="6">
        <f>'Besoins'!$B$2*4</f>
        <v>4</v>
      </c>
      <c r="E3" t="s">
        <v>15</v>
      </c>
    </row>
    <row r="4">
      <c r="A4">
        <v>1</v>
      </c>
      <c r="B4" t="s">
        <v>66</v>
      </c>
      <c r="C4" t="s">
        <v>65</v>
      </c>
      <c r="D4" s="6">
        <f>'Besoins'!$B$2*4</f>
        <v>4</v>
      </c>
      <c r="E4" t="s">
        <v>15</v>
      </c>
    </row>
    <row r="5">
      <c r="A5">
        <v>1</v>
      </c>
      <c r="B5" t="s">
        <v>67</v>
      </c>
      <c r="C5" t="s">
        <v>65</v>
      </c>
      <c r="D5" s="6">
        <f>'Besoins'!$B$2*2</f>
        <v>2</v>
      </c>
      <c r="E5" t="s">
        <v>15</v>
      </c>
    </row>
    <row r="6">
      <c r="A6">
        <v>1</v>
      </c>
      <c r="B6" t="s">
        <v>68</v>
      </c>
      <c r="C6" t="s">
        <v>65</v>
      </c>
      <c r="D6" s="6">
        <f>'Besoins'!$B$2*1</f>
        <v>1</v>
      </c>
      <c r="E6" t="s">
        <v>15</v>
      </c>
    </row>
    <row r="7">
      <c r="A7">
        <v>1</v>
      </c>
      <c r="B7" t="s">
        <v>69</v>
      </c>
      <c r="C7" t="s">
        <v>65</v>
      </c>
      <c r="D7" s="6">
        <f>'Besoins'!$B$2*0.5</f>
        <v>0.5</v>
      </c>
      <c r="E7" t="s">
        <v>15</v>
      </c>
    </row>
    <row r="8">
      <c r="A8">
        <v>1</v>
      </c>
      <c r="B8" t="s">
        <v>70</v>
      </c>
      <c r="C8" t="s">
        <v>65</v>
      </c>
      <c r="D8" s="6">
        <f>'Besoins'!$B$2*2</f>
        <v>2</v>
      </c>
      <c r="E8" t="s">
        <v>15</v>
      </c>
    </row>
    <row r="9">
      <c r="A9">
        <v>1</v>
      </c>
      <c r="B9" t="s">
        <v>71</v>
      </c>
      <c r="C9" t="s">
        <v>63</v>
      </c>
      <c r="D9" s="6">
        <f>'Besoins'!$B$2*2.5</f>
        <v>2.5</v>
      </c>
      <c r="E9" t="s">
        <v>72</v>
      </c>
    </row>
    <row r="10">
      <c r="A10">
        <v>2</v>
      </c>
      <c r="B10" t="s">
        <v>73</v>
      </c>
      <c r="C10" t="s">
        <v>74</v>
      </c>
      <c r="D10" s="6">
        <f>'Besoins'!$B$2*0.075</f>
        <v>0.075</v>
      </c>
      <c r="E10" t="s">
        <v>72</v>
      </c>
    </row>
    <row r="11">
      <c r="A11">
        <v>2</v>
      </c>
      <c r="B11" t="s">
        <v>75</v>
      </c>
      <c r="C11" t="s">
        <v>74</v>
      </c>
      <c r="D11" s="6">
        <f>'Besoins'!$B$2*0.01875</f>
        <v>0.01875</v>
      </c>
      <c r="E11" t="s">
        <v>72</v>
      </c>
    </row>
    <row r="12">
      <c r="A12">
        <v>2</v>
      </c>
      <c r="B12" t="s">
        <v>76</v>
      </c>
      <c r="C12" t="s">
        <v>65</v>
      </c>
      <c r="D12" s="6">
        <f>'Besoins'!$B$2*0.000375</f>
        <v>0.000375</v>
      </c>
      <c r="E12" t="s">
        <v>15</v>
      </c>
    </row>
    <row r="13">
      <c r="A13">
        <v>2</v>
      </c>
      <c r="B13" t="s">
        <v>77</v>
      </c>
      <c r="C13" t="s">
        <v>65</v>
      </c>
      <c r="D13" s="6">
        <f>'Besoins'!$B$2*0.00015</f>
        <v>0.00015</v>
      </c>
      <c r="E13" t="s">
        <v>15</v>
      </c>
    </row>
    <row r="14">
      <c r="A14">
        <v>1</v>
      </c>
      <c r="B14" t="s">
        <v>78</v>
      </c>
      <c r="C14" t="s">
        <v>65</v>
      </c>
      <c r="D14" s="6">
        <f>'Besoins'!$B$2*0.13</f>
        <v>0.13</v>
      </c>
      <c r="E14" t="s">
        <v>15</v>
      </c>
    </row>
    <row r="15">
      <c r="A15">
        <v>1</v>
      </c>
      <c r="B15" t="s">
        <v>79</v>
      </c>
      <c r="C15" t="s">
        <v>65</v>
      </c>
      <c r="D15" s="6">
        <f>'Besoins'!$B$2*1</f>
        <v>1</v>
      </c>
      <c r="E15" t="s">
        <v>15</v>
      </c>
    </row>
    <row r="16">
      <c r="A16">
        <v>1</v>
      </c>
      <c r="B16" t="s">
        <v>80</v>
      </c>
      <c r="C16" t="s">
        <v>65</v>
      </c>
      <c r="D16" s="6">
        <f>'Besoins'!$B$2*1</f>
        <v>1</v>
      </c>
      <c r="E1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81</v>
      </c>
      <c r="B1"/>
      <c r="C1"/>
      <c r="D1"/>
    </row>
    <row r="2">
      <c r="A2" t="str" s="12">
        <f>"GRO_CDC_008 · GRO.ENT.FR · référence : "&amp;Besoins!B3&amp;" "&amp;Besoins!C3&amp;" · multiplicateur réglable sur la feuille ""Besoins"""</f>
        <v>GRO_CDC_008 · GRO.ENT.FR · référence : 100 pc · multiplicateur réglable sur la feuille </v>
      </c>
      <c r="B2"/>
      <c r="C2"/>
      <c r="D2"/>
    </row>
    <row r="3">
      <c r="A3"/>
      <c r="B3"/>
      <c r="C3"/>
      <c r="D3"/>
    </row>
    <row r="4">
      <c r="A4" t="s" s="13">
        <v>82</v>
      </c>
      <c r="B4"/>
      <c r="C4"/>
      <c r="D4"/>
    </row>
    <row r="5">
      <c r="A5" t="s" s="14">
        <v>83</v>
      </c>
      <c r="B5" t="str" s="11">
        <f>Procedure!D2</f>
        <v>Mise en place du poste de travail — Vérifier les D.L.C., peser les denrées, sélectionner le matériel nécessaire. Désinfecter le matériel et le poste de travail suivant les protocoles.</v>
      </c>
      <c r="C5"/>
      <c r="D5"/>
    </row>
    <row r="6">
      <c r="A6" t="s" s="14">
        <v>84</v>
      </c>
      <c r="B6" t="str" s="11">
        <f>Procedure!D3</f>
        <v>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v>
      </c>
      <c r="C6"/>
      <c r="D6"/>
    </row>
    <row r="7">
      <c r="A7"/>
      <c r="B7" t="str">
        <f>Besoins!B14</f>
        <v>CHICORÉE Scarole France cat.I colis de 6</v>
      </c>
      <c r="C7" s="6">
        <f>Besoins!E14</f>
        <v>4</v>
      </c>
      <c r="D7" t="str">
        <f>Besoins!F14</f>
        <v>kg</v>
      </c>
    </row>
    <row r="8">
      <c r="A8"/>
      <c r="B8" t="str">
        <f>Besoins!B15</f>
        <v>ENDIVE France extra colis 5kg</v>
      </c>
      <c r="C8" s="6">
        <f>Besoins!E15</f>
        <v>4</v>
      </c>
      <c r="D8" t="str">
        <f>Besoins!F15</f>
        <v>kg</v>
      </c>
    </row>
    <row r="9">
      <c r="A9"/>
      <c r="B9" t="str">
        <f>Besoins!B16</f>
        <v>POMME Golden France cat.I 170/220g plateau 2rg</v>
      </c>
      <c r="C9" s="6">
        <f>Besoins!E16</f>
        <v>2</v>
      </c>
      <c r="D9" t="str">
        <f>Besoins!F16</f>
        <v>kg</v>
      </c>
    </row>
    <row r="10">
      <c r="A10"/>
      <c r="B10" t="str">
        <f>Besoins!B17</f>
        <v>RAISIN blanc sans pépin Import cat.I</v>
      </c>
      <c r="C10" s="6">
        <f>Besoins!E17</f>
        <v>1</v>
      </c>
      <c r="D10" t="str">
        <f>Besoins!F17</f>
        <v>kg</v>
      </c>
    </row>
    <row r="11">
      <c r="A11"/>
      <c r="B11" t="str">
        <f>Besoins!B11</f>
        <v>Cerneaux de noix</v>
      </c>
      <c r="C11" s="6">
        <f>Besoins!E11</f>
        <v>0.5</v>
      </c>
      <c r="D11" t="str">
        <f>Besoins!F11</f>
        <v>kg</v>
      </c>
    </row>
    <row r="12">
      <c r="A12"/>
      <c r="B12" t="str">
        <f>Besoins!B19</f>
        <v>Marrons épluchés surgelés</v>
      </c>
      <c r="C12" s="6">
        <f>Besoins!E19</f>
        <v>2</v>
      </c>
      <c r="D12" t="str">
        <f>Besoins!F19</f>
        <v>kg</v>
      </c>
    </row>
    <row r="13">
      <c r="A13"/>
      <c r="B13" t="s">
        <v>85</v>
      </c>
      <c r="C13" s="6">
        <f>'Besoins'!$B$2*2.5</f>
        <v>2.5</v>
      </c>
      <c r="D13" t="s">
        <v>72</v>
      </c>
    </row>
    <row r="14">
      <c r="A14"/>
      <c r="B14" t="str">
        <f>Besoins!B10</f>
        <v>Citron jaune frais (zeste/jus) — à réactualiser</v>
      </c>
      <c r="C14" s="6">
        <f>Besoins!E10</f>
        <v>0.13</v>
      </c>
      <c r="D14" t="str">
        <f>Besoins!F10</f>
        <v>kg</v>
      </c>
    </row>
    <row r="15">
      <c r="A15"/>
      <c r="B15" t="str">
        <f>Besoins!B13</f>
        <v>EMMENTAL 1 kg 100% français rapé</v>
      </c>
      <c r="C15" s="6">
        <f>Besoins!E13</f>
        <v>1</v>
      </c>
      <c r="D15" t="str">
        <f>Besoins!F13</f>
        <v>kg</v>
      </c>
    </row>
    <row r="16">
      <c r="A16"/>
      <c r="B16" t="str">
        <f>Besoins!B12</f>
        <v>BLEU rectangle</v>
      </c>
      <c r="C16" s="6">
        <f>Besoins!E12</f>
        <v>1</v>
      </c>
      <c r="D16" t="str">
        <f>Besoins!F12</f>
        <v>kg</v>
      </c>
    </row>
    <row r="17">
      <c r="A17" t="s" s="14">
        <v>86</v>
      </c>
      <c r="B17" t="str" s="11">
        <f>Procedure!D4</f>
        <v>Assaisonner les éléments de la salade — Dans une bassine, mélanger et assaisonner les feuilles d'endives et les quartiers de pommes. Dans une bassine, assaisonner légèrement les feuilles de scarole.</v>
      </c>
      <c r="C17"/>
      <c r="D17"/>
    </row>
    <row r="18">
      <c r="A18" t="s" s="14">
        <v>87</v>
      </c>
      <c r="B18" t="str" s="11">
        <f>Procedure!D5</f>
        <v>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v>
      </c>
      <c r="C18"/>
      <c r="D18"/>
    </row>
    <row r="19">
      <c r="A19"/>
      <c r="B19"/>
      <c r="C19"/>
      <c r="D19"/>
    </row>
    <row r="20">
      <c r="A20" t="s" s="13">
        <v>88</v>
      </c>
      <c r="B20"/>
      <c r="C20"/>
      <c r="D20"/>
    </row>
    <row r="21">
      <c r="A21" t="s" s="14">
        <v>83</v>
      </c>
      <c r="B21" t="str" s="11">
        <f>Procedure!D6</f>
        <v>Dans la cuve du batteur, dissoudre le sel et le poivre dans le vinaigre.</v>
      </c>
      <c r="C21"/>
      <c r="D21"/>
    </row>
    <row r="22">
      <c r="A22"/>
      <c r="B22" t="s">
        <v>89</v>
      </c>
      <c r="C22" s="6">
        <f>'Besoins'!$B$2*0.01875</f>
        <v>0.01875</v>
      </c>
      <c r="D22" t="s">
        <v>72</v>
      </c>
    </row>
    <row r="23">
      <c r="A23"/>
      <c r="B23" t="str">
        <f>Besoins!B18</f>
        <v>Sel fin de cuisine</v>
      </c>
      <c r="C23" s="6">
        <f>Besoins!E18</f>
        <v>0.000375</v>
      </c>
      <c r="D23" t="str">
        <f>Besoins!F18</f>
        <v>kg</v>
      </c>
    </row>
    <row r="24">
      <c r="A24"/>
      <c r="B24" t="str">
        <f>Besoins!B7</f>
        <v>Poivre noir moulu</v>
      </c>
      <c r="C24" s="6">
        <f>Besoins!E7</f>
        <v>0.00015</v>
      </c>
      <c r="D24" t="str">
        <f>Besoins!F7</f>
        <v>kg</v>
      </c>
    </row>
    <row r="25">
      <c r="A25" t="s" s="14">
        <v>84</v>
      </c>
      <c r="B25" t="str" s="11">
        <f>Procedure!D7</f>
        <v>Ajouter l'huile. Bien émulsionner les éléments.</v>
      </c>
      <c r="C25"/>
      <c r="D25"/>
    </row>
    <row r="26">
      <c r="A26"/>
      <c r="B26" t="s">
        <v>90</v>
      </c>
      <c r="C26" s="6">
        <f>'Besoins'!$B$2*0.075</f>
        <v>0.075</v>
      </c>
      <c r="D26" t="s">
        <v>72</v>
      </c>
    </row>
    <row r="27">
      <c r="A27"/>
      <c r="B27"/>
      <c r="C27"/>
      <c r="D27"/>
    </row>
    <row r="28">
      <c r="A28" t="s" s="15">
        <v>91</v>
      </c>
      <c r="B28"/>
      <c r="C28"/>
      <c r="D28"/>
    </row>
  </sheetData>
  <sheetProtection sheet="1" formatRows="0" formatColumns="0"/>
  <mergeCells count="11">
    <mergeCell ref="A1:D1"/>
    <mergeCell ref="A2:D2"/>
    <mergeCell ref="A4:D4"/>
    <mergeCell ref="B5:D5"/>
    <mergeCell ref="B6:D6"/>
    <mergeCell ref="B17:D17"/>
    <mergeCell ref="B18:D18"/>
    <mergeCell ref="A20:D20"/>
    <mergeCell ref="B21:D21"/>
    <mergeCell ref="B25:D25"/>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2026-09-16T01:12:04Z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2026-09-16T01:12:04Z</dcterms:modified>
  <cp:revision>1</cp:revision>
</cp:coreProperties>
</file>